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ΣΥΝΟΛΟ 1" sheetId="1" r:id="rId1"/>
    <sheet name="ΣΥΝΟΛΟ" sheetId="2" r:id="rId2"/>
    <sheet name="ΑΜΘ" sheetId="3" r:id="rId3"/>
    <sheet name="ΔΥΤ. ΜΑΚΕΔΟΝΙΑ" sheetId="4" r:id="rId4"/>
    <sheet name="ΗΠΕΙΡΟΣ" sheetId="5" r:id="rId5"/>
    <sheet name="ΘΕΣΣΑΛΙΑ" sheetId="6" r:id="rId6"/>
    <sheet name="ΣΤΕΡΕΑ ΕΛΛΑΔΑ" sheetId="7" r:id="rId7"/>
    <sheet name="ΔΥΤ. ΕΛΛΑΔΑ" sheetId="8" r:id="rId8"/>
    <sheet name="ΠΕΛΟΠΟΝΝΗΣΟΣ" sheetId="9" r:id="rId9"/>
    <sheet name="ΚΡΗΤΗ" sheetId="10" r:id="rId10"/>
    <sheet name="Β. ΑΙΓΑΙΟ" sheetId="11" r:id="rId11"/>
    <sheet name="ΑΤΤΙΚΗ" sheetId="12" r:id="rId12"/>
    <sheet name="ΝΟΤΙΟ ΑΙΓΑΙΟ" sheetId="13" r:id="rId13"/>
    <sheet name="ΙΟΝΙΑ" sheetId="14" r:id="rId14"/>
    <sheet name="ΚΕΝΤΡΙΚΗ ΜΑΚΕΔΟΝΙΑ" sheetId="15" r:id="rId15"/>
  </sheets>
  <definedNames/>
  <calcPr fullCalcOnLoad="1"/>
</workbook>
</file>

<file path=xl/sharedStrings.xml><?xml version="1.0" encoding="utf-8"?>
<sst xmlns="http://schemas.openxmlformats.org/spreadsheetml/2006/main" count="1418" uniqueCount="328">
  <si>
    <t>ΠΛΗΘΥΣΜΟΣ</t>
  </si>
  <si>
    <t>ΜΕΤΑΒΟΛΗ 1971-81</t>
  </si>
  <si>
    <t>ΜΕΤΑΒΟΛΗ 1981-1991</t>
  </si>
  <si>
    <t>Α'ΓΕΝΗΣ</t>
  </si>
  <si>
    <t>Β΄ΓΕΝΗΣ</t>
  </si>
  <si>
    <t>Γ'ΓΕΝΗΣ</t>
  </si>
  <si>
    <t>ΠΕΡΙΦΕΡΕΙΑ ΑΝΑΤΟΛΙΚΗΣ ΜΑΚΕΔΟΝΙΑΣ - ΘΡΑΚΗΣ</t>
  </si>
  <si>
    <t>1.</t>
  </si>
  <si>
    <t>ΝΑ ΤΜΗΜΑ ΝΟΜΟΥ ΕΒΡΟΥ</t>
  </si>
  <si>
    <t>ΣΥΝΟΛΟ ΠΕΡΙΟΧΗΣ</t>
  </si>
  <si>
    <t>ΑΠΑΣΧΟΛΗΣΗ (%)</t>
  </si>
  <si>
    <t>ΕΚΤΑΣΗ (Τ.ΧΛΜ)</t>
  </si>
  <si>
    <t>ΠΕΡΙΦΕΡΕΙΑ ΔΥΤΙΚΗΣ ΜΑΚΕΔΟΝΙΑΣ</t>
  </si>
  <si>
    <t>ΟΡΕΙΝΑ ΓΡΕΒΕΝΑ - ΑΝΩ ΒΟΙΟ</t>
  </si>
  <si>
    <t>ΔΗΜΟΣ / ΚΟΙΝΟΤΗΤΑ</t>
  </si>
  <si>
    <t>Δ. ΜΕΤΑΞΑΔΩΝ</t>
  </si>
  <si>
    <t>Δ. ΔΙΔΥΜΟΤΕΙΧΟΥ</t>
  </si>
  <si>
    <t>ΑΝ. ΟΡΕΙΝΗ ΡΟΔΟΠΗ</t>
  </si>
  <si>
    <t>Δ. ΣΩΣΤΗ</t>
  </si>
  <si>
    <t>Δ. ΙΑΣΜΟΥ</t>
  </si>
  <si>
    <t>ΒΟΡΕΙΟ ΤΜΗΜΑ Ν. ΔΡΑΜΑΣ</t>
  </si>
  <si>
    <t>3.</t>
  </si>
  <si>
    <t>2.</t>
  </si>
  <si>
    <t>Δ. ΣΙΔΗΡΟΝΕΡΟΥ</t>
  </si>
  <si>
    <t>Δ. ΠΑΡΑΝΕΣΤΙΟΥ</t>
  </si>
  <si>
    <t>Δ. ΚΑΤΩ ΝΕΥΡΟΚΟΠΙΟΥ</t>
  </si>
  <si>
    <t>ΠΕΡΙΦΕΡΕΙΑ ΚΕΝΤΡΙΚΗΣ ΜΑΚΕΔΟΝΙΑΣ</t>
  </si>
  <si>
    <t>ΚΕΡΚΙΝΗ Ν. ΣΕΡΡΩΝ</t>
  </si>
  <si>
    <t>Δ. ΚΕΡΚΙΝΗΣ</t>
  </si>
  <si>
    <t>Δ. ΠΕΤΡΙΤΣΙΟΥ</t>
  </si>
  <si>
    <t>Δ. ΗΡΑΚΛΕΙΑΣ</t>
  </si>
  <si>
    <t>ΟΡΟΣ ΠΑΙΚΟ Ν. ΚΙΛΚΙΣ &amp; Ν. ΠΕΛΛΗΣ</t>
  </si>
  <si>
    <t>Δ. ΓΟΥΜΕΝΙΣΣΑΣ</t>
  </si>
  <si>
    <t>Δ. ΑΞΙΟΥΠΟΛΗΣ</t>
  </si>
  <si>
    <t>Κ. ΛΙΒΑΔΙΩΝ</t>
  </si>
  <si>
    <t>Δ. ΕΞΑΠΛΑΤΑΝΟΥ</t>
  </si>
  <si>
    <t>Δ. ΚΥΡΡΟΥ</t>
  </si>
  <si>
    <t>Δ. ΕΥΡΩΠΟΥ</t>
  </si>
  <si>
    <t>Δ. ΓΟΡΓΙΑΝΗΣ</t>
  </si>
  <si>
    <t>Δ. ΘΕΟΔ. ΖΙΑΚΑ</t>
  </si>
  <si>
    <t>Δ. ΚΟΣΜΑ ΑΙΤΩΛΟΥ</t>
  </si>
  <si>
    <t>Κ. ΑΒΔΕΛΛΑΣ</t>
  </si>
  <si>
    <t>Κ. ΔΟΤΣΙΚΙΟΥ</t>
  </si>
  <si>
    <t>Κ. ΜΕΣΟΛΟΥΡΙΟΥ</t>
  </si>
  <si>
    <t>Κ. ΠΕΡΙΒΟΛΙΟΥ</t>
  </si>
  <si>
    <t>Κ. ΣΑΜΑΡΙΝΑΣ</t>
  </si>
  <si>
    <t>Κ. ΣΜΙΞΗΣ</t>
  </si>
  <si>
    <t>Κ. ΦΙΛΙΠΠΑΙΩΝ</t>
  </si>
  <si>
    <t>Δ. ΤΣΟΤΥΛΙΟΥ</t>
  </si>
  <si>
    <t>Κ. ΠΕΝΤΑΛΟΦΟΥ</t>
  </si>
  <si>
    <t>ΓΡΑΜΜΟΣ-ΚΑΣΤΟΡΙΑ-ΒΙΤΣΙ</t>
  </si>
  <si>
    <t>Δ. ΑΚΡΙΤΩΝ</t>
  </si>
  <si>
    <t>Δ. ΝΕΣΤΟΡΙΟΥ</t>
  </si>
  <si>
    <t>Κ. ΑΡΡΕΝΩΝ</t>
  </si>
  <si>
    <t>Κ. ΓΡΑΜΜΟΥ</t>
  </si>
  <si>
    <t>Δ. ΒΙΤΣΙΟΥ</t>
  </si>
  <si>
    <t>Δ. ΚΟΡΕΣΤΙΩΝ</t>
  </si>
  <si>
    <t>Δ. ΑΛΙΑΚΜΟΝΑ</t>
  </si>
  <si>
    <t>ΟΡΕΙΝΟΣ ΟΓΚΟΣ ΠΙΕΡΙΩΝ</t>
  </si>
  <si>
    <t>Δ. ΒΕΛΒΕΝΤΟΥ</t>
  </si>
  <si>
    <t>Δ. ΠΙΕΡΙΩΝ</t>
  </si>
  <si>
    <t>Δ. ΠΕΤΡΑΣ</t>
  </si>
  <si>
    <t>Δ. ΕΛΑΦΙΝΑΣ</t>
  </si>
  <si>
    <t>ΠΕΡΙΦΕΡΕΙΑ ΗΠΕΙΡΟΥ</t>
  </si>
  <si>
    <t>ΒΔ ΤΜΗΜΑ Ν. ΙΩΑΝΝΙΝΩΝ - ΠΕΡΙΟΧΗ ΠΩΓΩΝΙΟΥ</t>
  </si>
  <si>
    <t>Δ. ΑΝΩ ΠΩΓΩΝΙΟΥ</t>
  </si>
  <si>
    <t xml:space="preserve">Δ. ΔΕΛΒΙΝΑΚΙΟΥ </t>
  </si>
  <si>
    <t>Κ.  ΠΩΓΩΝΙΑΝΗΣ</t>
  </si>
  <si>
    <t>ΦΙΛΙΑΤΕΣ ΘΕΣΠΡΩΤΙΑΣ</t>
  </si>
  <si>
    <t>Δ. ΦΙΛΙΑΤΩΝ</t>
  </si>
  <si>
    <t>Δ. ΣΑΓΙΑΔΑΣ</t>
  </si>
  <si>
    <t>ΟΡΕΙΝΟΣ ΟΓΚΟΣ ΤΥΜΦΗΣ</t>
  </si>
  <si>
    <t>Δ. ΤΥΜΦΗΣ</t>
  </si>
  <si>
    <t>ΠΕΡΙΦΕΡΕΙΑ ΘΕΣΣΑΛΙΑΣ</t>
  </si>
  <si>
    <t>ΒΑ ΤΜΗΜΑ Ν. ΛΑΡΙΣΗΣ</t>
  </si>
  <si>
    <t>Δ. ΟΛΥΜΠΟΥ</t>
  </si>
  <si>
    <t>Δ. ΣΑΡΑΝΤΑΠΟΡΟΥ</t>
  </si>
  <si>
    <t>Δ. ΠΟΤΑΜΙΑΣ</t>
  </si>
  <si>
    <t>Δ. ΛΙΒΑΔΙΟΥ</t>
  </si>
  <si>
    <t>Δ. ΕΛΑΣΣΟΝΑΣ</t>
  </si>
  <si>
    <t>Δ. ΓΟΝΝΩΝ</t>
  </si>
  <si>
    <t>Κ. ΚΑΡΥΑΣ</t>
  </si>
  <si>
    <t>Κ. ΑΜΠΕΛΑΚΙΩΝ</t>
  </si>
  <si>
    <t>Δ. ΑΝΤΙΧΑΣΙΩΝ</t>
  </si>
  <si>
    <t>Κ.ΒΕΡΔΙΚΟΥΣΣΑΣ</t>
  </si>
  <si>
    <t>ΑΝ. ΤΜΗΜΑ Ν. ΤΡΙΚΑΛΩΝ</t>
  </si>
  <si>
    <t>Δ. ΦΑΡΚΑΔΟΝΑΣ</t>
  </si>
  <si>
    <t>Δ. ΟΙΧΑΛΙΑΣ</t>
  </si>
  <si>
    <t>Δ. ΠΑΛΗΟΚΑΣΤΡΟΥ</t>
  </si>
  <si>
    <t>Δ. ΠΑΡΑΛΙΘΑΙΩΝ</t>
  </si>
  <si>
    <t>Δ. ΤΥΜΦΑΙΩΝ</t>
  </si>
  <si>
    <t>ΠΕΡΙΦΕΡΕΙΑ ΣΤΕΡΕΑΣ ΕΛΛΑΔΑΣ</t>
  </si>
  <si>
    <t>ΒΔ ΤΜΗΜΑ Ν. ΕΥΡΥΤΑΝΙΑΣ</t>
  </si>
  <si>
    <t>Δ. ΑΓΡΑΦΩΝ</t>
  </si>
  <si>
    <t>Δ. ΑΣΠΡΟΠΟΤΑΜΟΥ</t>
  </si>
  <si>
    <t>Δ. ΑΠΕΡΑΝΤΙΩΝ</t>
  </si>
  <si>
    <t>Δ. ΒΙΝΙΑΝΗΣ</t>
  </si>
  <si>
    <t>Δ. ΦΡΑΓΚΙΣΤΑΣ</t>
  </si>
  <si>
    <t>ΔΥΤΙΚΗ ΦΘΙΩΤΙΔΑ</t>
  </si>
  <si>
    <t>Δ. ΑΓ. ΓΕΩΡΓΙΟΥ</t>
  </si>
  <si>
    <t>Δ. ΜΑΚΡΑΚΩΜΗΣ</t>
  </si>
  <si>
    <t>Δ. ΣΠΕΡΧΕΙΑΔΑΣ</t>
  </si>
  <si>
    <t>Κ. ΤΥΜΦΡΗΣΤΟΥ</t>
  </si>
  <si>
    <t>ΟΡΕΙΝΟΣ ΟΓΚΟΣ ΚΕΝΤΡΙΚΗΣ ΕΥΒΟΙΑΣ</t>
  </si>
  <si>
    <t>Δ. ΔΙΡΦΥΩΝ</t>
  </si>
  <si>
    <t>Δ. ΑΜΑΡΥΝΘΙΩΝ</t>
  </si>
  <si>
    <t>Δ. ΜΕΣΣΑΠΙΩΝ</t>
  </si>
  <si>
    <t>Δ. ΚΥΜΗΣ</t>
  </si>
  <si>
    <t>Δ. ΕΛΛΥΜΝΙΩΝ</t>
  </si>
  <si>
    <t>Δ. ΝΗΛΕΩΝ</t>
  </si>
  <si>
    <t>Δ. ΚΗΡΕΩΣ</t>
  </si>
  <si>
    <t>4.</t>
  </si>
  <si>
    <t>ΟΡΕΙΝΗ ΔΩΡΙΔΑ</t>
  </si>
  <si>
    <t>Δ. ΛΙΔΩΡΙΚΙΟΥ</t>
  </si>
  <si>
    <t>Δ. ΚΑΛΛΙΕΩΝ</t>
  </si>
  <si>
    <t>Δ. ΒΑΡΔΟΥΣΙΩΝ</t>
  </si>
  <si>
    <t>Δ. ΕΥΠΑΛΙΟΥ</t>
  </si>
  <si>
    <t>5.</t>
  </si>
  <si>
    <t>ΟΡΟΠΕΔΙΟ ΠΡΩΗΝ ΛΙΜΝΗΣ ΞΥΝΙΑΔΑΣ</t>
  </si>
  <si>
    <t>Δ. ΔΟΜΟΚΟΥ</t>
  </si>
  <si>
    <t>Δ. ΘΕΣΣΑΛΙΩΤΙΔΟΣ</t>
  </si>
  <si>
    <t>Δ. ΞΥΝΙΑΔΟΣ</t>
  </si>
  <si>
    <t>ΠΕΡΙΦΕΡΕΙΑ ΔΥΤΙΚΗΣ ΕΛΛΑΔΟΣ</t>
  </si>
  <si>
    <t>ΞΗΡΟΜΕΡΟ Ν. ΑΙΤΩΛΟΑΚΑΡΝΑΝΙΑΣ</t>
  </si>
  <si>
    <t>Δ. ΑΝΑΚΤΟΡΙΟΥ</t>
  </si>
  <si>
    <t>Δ. ΑΛΥΖΙΑΣ</t>
  </si>
  <si>
    <t>Δ. ΑΣΤΑΚΟΥ</t>
  </si>
  <si>
    <t>Δ. ΚΕΚΡΟΠΙΑΣ</t>
  </si>
  <si>
    <t>Δ. ΜΕΔΕΩΝΟΣ</t>
  </si>
  <si>
    <t>Δ. ΦΥΤΕΙΩΝ</t>
  </si>
  <si>
    <t>ΒΑ ΤΜΗΜΑ Ν. ΗΛΕΙΑΣ</t>
  </si>
  <si>
    <t>Δ. ΛΑΜΠΕΙΑΣ</t>
  </si>
  <si>
    <t>Δ. ΛΑΣΙΩΝΟΣ</t>
  </si>
  <si>
    <t>Δ. ΠΗΝΕΙΑΣ</t>
  </si>
  <si>
    <t>Δ. ΤΡΙΤΑΙΑΣ</t>
  </si>
  <si>
    <t>Δ. ΦΟΛΟΗΣ</t>
  </si>
  <si>
    <t>Κ. ΚΑΛΕΝΤΖΙΟΥ</t>
  </si>
  <si>
    <t>Δ. ΑΡΟΑΝΙΑΣ</t>
  </si>
  <si>
    <t>ΠΕΡΙΦΕΡΕΙΑ ΠΕΛΟΠΟΝΝΗΣΟΥ</t>
  </si>
  <si>
    <t>ΝΟΤΙΟ ΤΜΗΜΑ Ν. ΑΡΚΑΔΙΑΣ</t>
  </si>
  <si>
    <t>Δ. ΑΠΟΛΛΩΝΟΣ</t>
  </si>
  <si>
    <t>Κ. ΚΟΣΜΑ</t>
  </si>
  <si>
    <t>Δ. ΛΕΩΝΙΔΙΟΥ</t>
  </si>
  <si>
    <t>ΟΡΕΙΝΗ ΠΕΡΙΟΧΗ ΔΥΤ. ΚΟΡΙΝΘΙΑΣ</t>
  </si>
  <si>
    <t>Δ. ΞΥΛΟΚΑΣΤΡΟΥ</t>
  </si>
  <si>
    <t>Δ. ΣΤΥΜΦΑΛΙΑΣ</t>
  </si>
  <si>
    <t>Δ. ΦΕΝΕΟΥ</t>
  </si>
  <si>
    <t>ΟΡΕΙΝΗ ΠΕΡΙΟΧΗ ΔΗΜΟΥ ΤΡΟΠΑΙΩΝ Ν. ΑΡΚΑΔΙΑΣ</t>
  </si>
  <si>
    <t>Δ. ΚΛΕΙΤΟΡΟΣ</t>
  </si>
  <si>
    <t>Δ. ΚΟΝΤΟΒΑΖΑΙΝΗΣ</t>
  </si>
  <si>
    <t>Δ. ΤΡΟΠΑΙΩΝ</t>
  </si>
  <si>
    <t>Δ. ΗΡΑΙΑΣ</t>
  </si>
  <si>
    <t>Δ. ΛΑΓΚΑΔΙΩΝ</t>
  </si>
  <si>
    <t>ΤΑΥΓΕΤΟΣ Ν. ΛΑΚΩΝΙΑΣ</t>
  </si>
  <si>
    <t>Δ. ΠΕΛΛΑΝΑΣ</t>
  </si>
  <si>
    <t>Δ. ΜΥΣΤΡΑ</t>
  </si>
  <si>
    <t>Δ. ΦΑΡΙΔΟΣ</t>
  </si>
  <si>
    <t>ΠΕΡΙΦΕΡΕΙΑ ΚΡΗΤΗΣ</t>
  </si>
  <si>
    <t>ΕΠΑΡΧΙΑ ΜΑΛΕΒΥΖΙΟΥ Ν. ΗΡΑΚΛΕΙΟΥ</t>
  </si>
  <si>
    <t>Δ. ΚΡΟΥΣΩΝΑ</t>
  </si>
  <si>
    <t>Δ. ΤΥΛΙΣΟΥ</t>
  </si>
  <si>
    <t>Δ. ΓΟΡΓΟΛΑΙΝΗΣ</t>
  </si>
  <si>
    <t>Δ. ΤΕΤΡΑΧΩΡΙΟΥ</t>
  </si>
  <si>
    <t>Δ. ΤΕΜΕΝΟΥΣ</t>
  </si>
  <si>
    <t>Δ. ΑΓ. ΒΑΡΒΑΡΑΣ</t>
  </si>
  <si>
    <t>Δ. ΑΡΧΑΝΩΝ</t>
  </si>
  <si>
    <t>Δ. ΖΑΡΟΥ</t>
  </si>
  <si>
    <t>Δ. ΡΟΥΒΑ</t>
  </si>
  <si>
    <t>ΝΔ ΤΜΗΜΑ Ν. ΧΑΝΙΩΝ</t>
  </si>
  <si>
    <t>Δ. ΙΝΝΑΧΩΡΙΟΥ</t>
  </si>
  <si>
    <t>Δ. ΠΕΛΕΚΑΝΟΥ</t>
  </si>
  <si>
    <t>Δ. ΚΙΣΣΑΜΟΥ</t>
  </si>
  <si>
    <t>Δ. ΜΗΘΥΜΝΗΣ</t>
  </si>
  <si>
    <t>Δ. ΑΝΑΤ. ΣΕΛΗΝΙΟΥ</t>
  </si>
  <si>
    <t>Δ. ΚΑΝΤΑΝΟΥ</t>
  </si>
  <si>
    <t>Δ. ΣΜΥΝΟΥΣ</t>
  </si>
  <si>
    <t>ΜΥΛΟΠΟΤΑΜΟΣ (ΕΠ. ΜΥΛΟΠΟΤΑΜΟΥ Ν. ΡΕΘΥΜΝΗΣ)</t>
  </si>
  <si>
    <t>Δ. ΑΝΩΓΕΙΩΝ</t>
  </si>
  <si>
    <t>Δ. ΚΟΥΛΟΥΚΩΝΑ</t>
  </si>
  <si>
    <t>Δ. ΓΕΡΟΠΟΤΑΜΟΥ</t>
  </si>
  <si>
    <t>ΠΕΡΙΦΕΡΕΙΑ ΒΟΡΕΙΟΥ ΑΙΓΑΙΟΥ</t>
  </si>
  <si>
    <t>Δ. ΚΑΜΠΟΧΩΡΩΝ</t>
  </si>
  <si>
    <t>Δ. ΟΜΗΡΟΥΠΟΛΗΣ</t>
  </si>
  <si>
    <t>Δ. ΙΩΝΙΑΣ</t>
  </si>
  <si>
    <t>Δ. ΚΑΡΔΑΜΥΛΩΝ</t>
  </si>
  <si>
    <t>Δ. ΟΙΝΟΥΣΣΩΝ</t>
  </si>
  <si>
    <t>Δ. ΨΑΡΩΝ</t>
  </si>
  <si>
    <t>Δ. ΑΜΑΝΗΣ</t>
  </si>
  <si>
    <t>ΚΕΝΤΡΙΚΟ ΤΜΗΜΑ ΝΗΣΟΥ ΧΙΟΥ</t>
  </si>
  <si>
    <t>ΠΕΡΙΦΕΡΕΙΑ ΑΤΤΙΚΗΣ</t>
  </si>
  <si>
    <t>ΝΗΣΟΣ ΚΥΘΗΡΑ</t>
  </si>
  <si>
    <t>Δ. ΚΥΘΗΡΩΝ</t>
  </si>
  <si>
    <t>Κ. ΑΝΤΙΚΥΘΗΡΩΝ</t>
  </si>
  <si>
    <t>ΠΕΡΙΦΕΡΕΙΑ ΝΟΤΙΟΥ ΑΙΓΑΙΟΥ</t>
  </si>
  <si>
    <t>ΒΟΡΕΙΑ ΑΝΔΡΟΣ</t>
  </si>
  <si>
    <t>Δ. ΥΔΡΟΥΣΣΑΣ</t>
  </si>
  <si>
    <t>Δ. ΑΝΔΡΟΥ</t>
  </si>
  <si>
    <t>ΟΡΕΙΝΗ ΝΑΞΟΣ</t>
  </si>
  <si>
    <t>Δ. ΔΡΥΜΑΛΙΑΣ</t>
  </si>
  <si>
    <t>Δ. ΝΑΞΟΥ</t>
  </si>
  <si>
    <t>Κ. ΔΟΝΟΥΣΑΣ</t>
  </si>
  <si>
    <t>ΠΕΡΙΦΕΡΕΙΑ ΙΟΝΙΩΝ ΝΗΣΩΝ</t>
  </si>
  <si>
    <t>ΟΡΕΙΝΗ ΛΕΥΚΑΔΑ</t>
  </si>
  <si>
    <t>Δ. ΚΑΡΥΑΣ</t>
  </si>
  <si>
    <t>Δ. ΣΦΑΚΙΩΤΩΝ</t>
  </si>
  <si>
    <t>Δ. ΑΠΟΛΛΩΝΙΩΝ</t>
  </si>
  <si>
    <t>ΟΡΕΙΝΗ ΖΑΚΥΝΘΟΣ</t>
  </si>
  <si>
    <t>Δ. ΕΛΑΤΙΩΝ</t>
  </si>
  <si>
    <t>Δ. ΑΡΕΤΜΙΣΙΩΝ</t>
  </si>
  <si>
    <t>Δ. ΛΑΓΑΝΑ</t>
  </si>
  <si>
    <t>ΟΡΕΙΝΟΣ ΟΓΚΟΣ ΒΟΡΕΙΟΥ ΤΜΗΜΑΤΟΣ Ν. ΚΕΦΑΛΛΟΝΙΑΣ</t>
  </si>
  <si>
    <t>Δ. ΕΡΙΣΣΟΥ</t>
  </si>
  <si>
    <t>Δ. ΠΥΛΑΡΕΩΝ</t>
  </si>
  <si>
    <t>Δ. ΣΑΜΗΣ</t>
  </si>
  <si>
    <t>Δ. ΛΙΒΑΔΟΥΣ</t>
  </si>
  <si>
    <t>Δ. ΕΛΕΙΟΥ ΠΡΟΝΝΩΝ</t>
  </si>
  <si>
    <t>Δ. ΙΘΑΚΗΣ</t>
  </si>
  <si>
    <t>Δ. ΝΕΑΠΟΛΕΩΣ</t>
  </si>
  <si>
    <t>Κ. ΚΑΣΤΡΑΚΙΟΥ</t>
  </si>
  <si>
    <t>Δ. ΜΑΚΕΔΟΝΙΔΟΣ</t>
  </si>
  <si>
    <t>ΠΛΗΘΥΣΜΙΑΚΗ ΠΥΚΝΟΤΗΤΑ</t>
  </si>
  <si>
    <t>Δ. ΤΡΙΓΩΝΟΥ</t>
  </si>
  <si>
    <t>Δ. ΚΥΠΡΙΝΟΥ</t>
  </si>
  <si>
    <t>Δ. ΒΥΣΣΑΣ</t>
  </si>
  <si>
    <t xml:space="preserve"> ΠΕΡΙΟΧΗ ΠΑΡΕΜΒΑΣΗΣ</t>
  </si>
  <si>
    <t>ΠΕΡΙΟΧΗ ΠΑΡΕΜΒΑΣΗΣ</t>
  </si>
  <si>
    <t>Δ. ΑΓΙΩΝ ΑΝΑΡΓΥΡΩΝ</t>
  </si>
  <si>
    <t>Δ. ΚΛΕΙΣΟΥΡΑΣ</t>
  </si>
  <si>
    <t>Δ. ΙΩΝΟΣ ΔΡΑΓΟΥΜΗ</t>
  </si>
  <si>
    <t>Δ. ΜΟΛΟΣΣΩΝ</t>
  </si>
  <si>
    <t>Κ. ΛΑΒΔΑΝΗΣ</t>
  </si>
  <si>
    <t>Δ. ΑΝΑΤ. ΖΑΓΟΡΙΟΥ</t>
  </si>
  <si>
    <t>Κ. ΔΙΣΤΡΑΤΟΥ</t>
  </si>
  <si>
    <t>Κ.  ΒΩΒΟΥΣΗΣ</t>
  </si>
  <si>
    <t>Κ.  ΜΗΛΕΑΣ</t>
  </si>
  <si>
    <t>Δ. ΩΛΕΝΗΣ</t>
  </si>
  <si>
    <t>Δ. ΑΒΙΑΣ</t>
  </si>
  <si>
    <t>Δ. ΛΕΥΚΤΡΟΥ</t>
  </si>
  <si>
    <t>Κ. ΚΟΥΦΟΝΗΣΙΩΝ</t>
  </si>
  <si>
    <t>Κ. ΗΡΑΚΛΕΙΑΣ</t>
  </si>
  <si>
    <t>Κ. ΣΧΟΙΝΟΥΣΑΣ</t>
  </si>
  <si>
    <t>ΠΕΡΙΦΕΡΕΙΑ ΑΜΘ</t>
  </si>
  <si>
    <t>ΣΥΝΟΛΙΚΟΣ ΠΛΗΘΥΣΜΟΣ (1991)</t>
  </si>
  <si>
    <t>ΚΕΡΚΙΝΗ Ν.ΣΕΡΡΩΝ</t>
  </si>
  <si>
    <t>ΟΡΟΣ ΠΑΙΚΟ Ν.ΚΙΛΚΙΣ &amp; Ν. ΠΕΛΛΗΣ</t>
  </si>
  <si>
    <t>ΓΡΑΜΜΟΣ - ΚΑΣΤΟΡΙΑ - ΒΙΤΣΙ</t>
  </si>
  <si>
    <t>ΔΔ. ΣΑΓΙΑΔΑΣ</t>
  </si>
  <si>
    <t>ΔΥΤ. ΦΘΙΩΤΙΔΑ</t>
  </si>
  <si>
    <t>Ν. ΤΜΗΜΑ Ν. ΑΡΚΑΔΙΑΣ</t>
  </si>
  <si>
    <t>ΠΕΡΙΦΕΡΕΙΑ ΔΥΤ. ΕΛΛΑΔΑΣ</t>
  </si>
  <si>
    <t>ΞΗΡΟΜΕΡΟ Ν. ΑΙΤΩΛ/ΝΙΑΣ</t>
  </si>
  <si>
    <t>Δ. ΑΡΤΕΜΙΣΙΩΝ</t>
  </si>
  <si>
    <t>ΟΡΕΙΝΟΣ ΕΓΚΟΣ Β. ΤΜΗΜΑΤΟΣ Ν. ΚΕΦΑΛΛΗΝΙΑΣ</t>
  </si>
  <si>
    <t>Δ. ΠΥΛΑΡΑΙΩΝ</t>
  </si>
  <si>
    <t>Δ. ΣΑΜΗΣ *</t>
  </si>
  <si>
    <t>* Εξαιρούνται τα παράλια Δ.Δ. του Δήμου Σάμης</t>
  </si>
  <si>
    <t>ΠΕΡΙΦΕΡΕΙΑ Β. ΑΙΓΑΙΟΥ</t>
  </si>
  <si>
    <t>ΚΕΝΤΡΙΚΟ ΤΜΗΜΑ Ν. ΧΙΟΥ</t>
  </si>
  <si>
    <t>ΠΕΡΙΦΕΡΕΙΑ Ν. ΑΙΓΑΙΟΥ</t>
  </si>
  <si>
    <t>ΜΥΛΟΠΟΤΑΜΟΣ  Ν. ΡΕΘΥΜΝΗΣ</t>
  </si>
  <si>
    <t>ΣΥΝΟΛΟ ΠΕΡΙΦΕΡΕΙΑΣ</t>
  </si>
  <si>
    <t>ΣΥΝΟΛΟ ΧΩΡΑΣ</t>
  </si>
  <si>
    <t>ΔΗΜΟΙ</t>
  </si>
  <si>
    <t>Δ. ΑΓ. ΑΝΑΡΓΥΡΩΝ</t>
  </si>
  <si>
    <t>Κ ΔΙΣΤΡΑΤΟΥ</t>
  </si>
  <si>
    <t>Κ. ΒΩΒΟΥΣΗΣ</t>
  </si>
  <si>
    <t>Κ. ΜΗΛΕΑΣ</t>
  </si>
  <si>
    <t>Κ. ΠΩΓΩΝΙΑΝΗΣ</t>
  </si>
  <si>
    <t>Κ.  ΛΑΒΔΑΝΗΣ</t>
  </si>
  <si>
    <t>Κ. ΒΕΡΔΙΚΟΥΣΣΗΣ</t>
  </si>
  <si>
    <t>Κ. ΔΟΝΟΥΣΗΣ</t>
  </si>
  <si>
    <t>Κ. ΣΧΟΙΝΟΥΣΗΣ</t>
  </si>
  <si>
    <t>Δ. Γ. ΚΑΡΑΙΣΚΑΚΗ</t>
  </si>
  <si>
    <t>Δ. ΠΕΤΑ</t>
  </si>
  <si>
    <t>Δ. ΑΘΑΜΑΝΙΑΣ</t>
  </si>
  <si>
    <t>Δ. ΑΓΝΑΝΤΩΝ</t>
  </si>
  <si>
    <t>Δ. ΤΕΤΡΑΦΥΛΙΑΣ</t>
  </si>
  <si>
    <t>Κ. ΘΕΟΔΩΡΙΑΝΩΝ</t>
  </si>
  <si>
    <t>Κ. ΜΕΛΙΣΣΟΥΡΓΩΝ</t>
  </si>
  <si>
    <t>Δ. ΠΡΑΜΑΝΤΩΝ</t>
  </si>
  <si>
    <t>ΟΡΕΙΝΗ ΑΡΤΑ</t>
  </si>
  <si>
    <t>Δ. ΠΑΙΩΝ</t>
  </si>
  <si>
    <t>Δ. ΦΑΡΡΩΝ</t>
  </si>
  <si>
    <t xml:space="preserve">Δ. ΠΑΙΩΝ </t>
  </si>
  <si>
    <t>ΣΥΝΟΛΙΚΟ ΚΟΣΤΟΣ</t>
  </si>
  <si>
    <t>ΙΔΙΩΤΙΚΗ ΣΥΜΜΕΤΟΧΗ</t>
  </si>
  <si>
    <t>ΔΗΜΟΣΙΑ ΔΑΠΑΝΗ 60%</t>
  </si>
  <si>
    <t>ΔΗΜΟΣΙΑ ΔΑΠΑΝΗ 40%</t>
  </si>
  <si>
    <t>,</t>
  </si>
  <si>
    <t xml:space="preserve">ΟΡΟΠΕΔΙΟ ΛΑΣΙΘΙΟΥ </t>
  </si>
  <si>
    <t>Δ. ΟΡΟΠΕΔΙΟ ΛΑΣΙΘΙΟΥ</t>
  </si>
  <si>
    <t>ΠΕΡΙΟΧΗ ΑΤΤΙΚΗΣ-ΑΡΓΟΛΙΔΟΣ</t>
  </si>
  <si>
    <t>Δ.ΤΡΟΙΖΗΝΙΑΣ</t>
  </si>
  <si>
    <t>Δ. ΜΕΘΑΝΩΝ</t>
  </si>
  <si>
    <t>Δ. ΚΡΑΝΙΔΙΟΥ</t>
  </si>
  <si>
    <t>Δ. ΕΡΜΙΟΝΗΣ</t>
  </si>
  <si>
    <t>Δ. ΚΑΡΛΟΒΑΣΙΟΥ</t>
  </si>
  <si>
    <t>Δ. ΒΑΘΕΩΣ</t>
  </si>
  <si>
    <t>Δ. ΜΑΡΑΘΟΚΑΜΠΟΥ</t>
  </si>
  <si>
    <t>Δ. ΠΥΘΑΓΟΡΕΙΟΥ</t>
  </si>
  <si>
    <t>Δ. ΑΓ. ΚΗΡΥΚΟΥ</t>
  </si>
  <si>
    <t>Δ. ΕΥΔΗΛΟΥ</t>
  </si>
  <si>
    <t>Δ. ΡΑΧΩΝ</t>
  </si>
  <si>
    <t>Δ. ΦΟΥΡΝΩΝ ΚΟΡΣΕΩΝ</t>
  </si>
  <si>
    <t>ΝΗΣΟΣ ΣΑΜΟΣ</t>
  </si>
  <si>
    <t>ΝΗΣΟΣ ΛΕΣΒΟΥ</t>
  </si>
  <si>
    <t>Δ. ΜΗΘΥΜΝΑΣ</t>
  </si>
  <si>
    <t>Δ. ΜΑΝΤΑΜΑΔΟΥ</t>
  </si>
  <si>
    <t>Δ. ΑΓΙΑΣΟΥ</t>
  </si>
  <si>
    <t>Δ. ΠΛΩΜΑΡΙΟΥ</t>
  </si>
  <si>
    <t>Δ.ΓΕΡΑΣ</t>
  </si>
  <si>
    <t>Δ. ΕΥΕΡΓΕΤΟΥΛΑΣ</t>
  </si>
  <si>
    <t>ΜΙΚΡΑ ΝΗΣΙΑ ΑΙΓΑΙΟΥ</t>
  </si>
  <si>
    <t>Δ. ΜΕΓΙΣΤΗΣ</t>
  </si>
  <si>
    <t>Δ. ΣΥΜΗΣ</t>
  </si>
  <si>
    <t>Δ. ΤΗΛΟΥ</t>
  </si>
  <si>
    <t>Δ. ΝΙΣΥΡΟΣ</t>
  </si>
  <si>
    <t>Δ. ΑΣΤΥΠΑΛΑΙΑΣ</t>
  </si>
  <si>
    <t>Δ. ΛΟΥΤΡΟΠΟΛΕΩΣ- ΘΕΡΜΗΣ</t>
  </si>
  <si>
    <t>Δ. ΟΡΕΣΤΙΔΟΣ</t>
  </si>
  <si>
    <t>Δ. ΔΙΟΥ</t>
  </si>
  <si>
    <t>Δ. ΛΙΤΟΧΩΡΟΥ</t>
  </si>
  <si>
    <t>Δ. ΚΟΝΙΣΤΡΩΝ</t>
  </si>
  <si>
    <t>Κ. ΟΜΑΛΩΝ</t>
  </si>
  <si>
    <t>Δ. ΚΟΡΘΙΟΥ</t>
  </si>
  <si>
    <t>Κ. ΠΑΝΟΡΜΟΥ (ΤΗΝΟΣ)</t>
  </si>
  <si>
    <t>Δ. ΕΞΩΜΒΟΥΡΓΟΥ (ΤΗΝΟΣ)</t>
  </si>
  <si>
    <t>ΝΗΣΟΣ ΑΝΔΡΟΣ &amp; ΤΗΝΟΣ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</si>
</sst>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%"/>
    <numFmt numFmtId="173" formatCode="#,##0.0"/>
  </numFmts>
  <fonts count="6">
    <font>
      <sz val="10"/>
      <name val="Arial Greek"/>
      <family val="0"/>
    </font>
    <font>
      <b/>
      <sz val="8"/>
      <name val="Arial Greek"/>
      <family val="2"/>
    </font>
    <font>
      <sz val="8"/>
      <name val="Arial Greek"/>
      <family val="2"/>
    </font>
    <font>
      <b/>
      <sz val="8"/>
      <color indexed="48"/>
      <name val="Arial Greek"/>
      <family val="2"/>
    </font>
    <font>
      <b/>
      <i/>
      <sz val="8"/>
      <name val="Arial Greek"/>
      <family val="2"/>
    </font>
    <font>
      <i/>
      <sz val="8"/>
      <name val="Arial Greek"/>
      <family val="2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hair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72" fontId="2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172" fontId="2" fillId="0" borderId="2" xfId="0" applyNumberFormat="1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72" fontId="2" fillId="0" borderId="4" xfId="0" applyNumberFormat="1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9" fontId="2" fillId="0" borderId="2" xfId="0" applyNumberFormat="1" applyFont="1" applyBorder="1" applyAlignment="1">
      <alignment/>
    </xf>
    <xf numFmtId="9" fontId="2" fillId="0" borderId="1" xfId="0" applyNumberFormat="1" applyFont="1" applyBorder="1" applyAlignment="1">
      <alignment/>
    </xf>
    <xf numFmtId="172" fontId="2" fillId="0" borderId="5" xfId="0" applyNumberFormat="1" applyFont="1" applyBorder="1" applyAlignment="1">
      <alignment/>
    </xf>
    <xf numFmtId="172" fontId="2" fillId="0" borderId="6" xfId="0" applyNumberFormat="1" applyFont="1" applyBorder="1" applyAlignment="1">
      <alignment/>
    </xf>
    <xf numFmtId="9" fontId="2" fillId="0" borderId="0" xfId="0" applyNumberFormat="1" applyFont="1" applyAlignment="1">
      <alignment/>
    </xf>
    <xf numFmtId="3" fontId="2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73" fontId="2" fillId="0" borderId="2" xfId="0" applyNumberFormat="1" applyFont="1" applyBorder="1" applyAlignment="1">
      <alignment/>
    </xf>
    <xf numFmtId="173" fontId="2" fillId="0" borderId="1" xfId="0" applyNumberFormat="1" applyFont="1" applyBorder="1" applyAlignment="1">
      <alignment/>
    </xf>
    <xf numFmtId="173" fontId="2" fillId="0" borderId="5" xfId="0" applyNumberFormat="1" applyFont="1" applyBorder="1" applyAlignment="1">
      <alignment/>
    </xf>
    <xf numFmtId="173" fontId="2" fillId="0" borderId="4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172" fontId="2" fillId="0" borderId="3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3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72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0" fontId="1" fillId="0" borderId="6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/>
    </xf>
    <xf numFmtId="172" fontId="1" fillId="0" borderId="6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173" fontId="1" fillId="0" borderId="6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173" fontId="2" fillId="0" borderId="12" xfId="0" applyNumberFormat="1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/>
    </xf>
    <xf numFmtId="172" fontId="1" fillId="0" borderId="14" xfId="0" applyNumberFormat="1" applyFont="1" applyBorder="1" applyAlignment="1">
      <alignment/>
    </xf>
    <xf numFmtId="17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173" fontId="1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2" fillId="0" borderId="6" xfId="0" applyFont="1" applyBorder="1" applyAlignment="1">
      <alignment/>
    </xf>
    <xf numFmtId="3" fontId="1" fillId="0" borderId="19" xfId="0" applyNumberFormat="1" applyFont="1" applyBorder="1" applyAlignment="1">
      <alignment horizontal="right" vertical="center" wrapText="1"/>
    </xf>
    <xf numFmtId="173" fontId="1" fillId="0" borderId="20" xfId="0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173" fontId="1" fillId="0" borderId="0" xfId="0" applyNumberFormat="1" applyFont="1" applyBorder="1" applyAlignment="1">
      <alignment horizontal="right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14" xfId="0" applyFont="1" applyBorder="1" applyAlignment="1">
      <alignment/>
    </xf>
    <xf numFmtId="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5" xfId="0" applyFont="1" applyBorder="1" applyAlignment="1">
      <alignment horizontal="left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0" fontId="2" fillId="0" borderId="25" xfId="0" applyFont="1" applyBorder="1" applyAlignment="1">
      <alignment/>
    </xf>
    <xf numFmtId="0" fontId="1" fillId="0" borderId="0" xfId="0" applyFont="1" applyFill="1" applyAlignment="1">
      <alignment/>
    </xf>
    <xf numFmtId="173" fontId="1" fillId="0" borderId="26" xfId="0" applyNumberFormat="1" applyFont="1" applyBorder="1" applyAlignment="1">
      <alignment horizontal="center" vertical="center" wrapText="1"/>
    </xf>
    <xf numFmtId="173" fontId="1" fillId="0" borderId="27" xfId="0" applyNumberFormat="1" applyFont="1" applyBorder="1" applyAlignment="1">
      <alignment horizontal="right" vertical="center" wrapText="1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3" xfId="0" applyFont="1" applyBorder="1" applyAlignment="1">
      <alignment/>
    </xf>
    <xf numFmtId="173" fontId="4" fillId="0" borderId="32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33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3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173" fontId="1" fillId="0" borderId="15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wrapText="1"/>
    </xf>
    <xf numFmtId="3" fontId="2" fillId="0" borderId="29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" xfId="0" applyFont="1" applyBorder="1" applyAlignment="1">
      <alignment wrapText="1"/>
    </xf>
    <xf numFmtId="3" fontId="2" fillId="0" borderId="12" xfId="0" applyNumberFormat="1" applyFont="1" applyBorder="1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173" fontId="2" fillId="0" borderId="37" xfId="0" applyNumberFormat="1" applyFont="1" applyBorder="1" applyAlignment="1">
      <alignment horizontal="right" vertical="center" wrapText="1"/>
    </xf>
    <xf numFmtId="173" fontId="2" fillId="0" borderId="38" xfId="0" applyNumberFormat="1" applyFont="1" applyBorder="1" applyAlignment="1">
      <alignment horizontal="right" vertical="center" wrapText="1"/>
    </xf>
    <xf numFmtId="173" fontId="2" fillId="0" borderId="32" xfId="0" applyNumberFormat="1" applyFont="1" applyBorder="1" applyAlignment="1">
      <alignment horizontal="righ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right" vertical="center" wrapText="1"/>
    </xf>
    <xf numFmtId="173" fontId="2" fillId="0" borderId="41" xfId="0" applyNumberFormat="1" applyFont="1" applyBorder="1" applyAlignment="1">
      <alignment horizontal="right" vertical="center" wrapText="1"/>
    </xf>
    <xf numFmtId="3" fontId="2" fillId="0" borderId="30" xfId="0" applyNumberFormat="1" applyFont="1" applyBorder="1" applyAlignment="1">
      <alignment vertical="center" wrapText="1"/>
    </xf>
    <xf numFmtId="3" fontId="2" fillId="0" borderId="3" xfId="0" applyNumberFormat="1" applyFont="1" applyBorder="1" applyAlignment="1">
      <alignment vertical="center" wrapText="1"/>
    </xf>
    <xf numFmtId="173" fontId="2" fillId="0" borderId="37" xfId="0" applyNumberFormat="1" applyFont="1" applyBorder="1" applyAlignment="1">
      <alignment vertical="center" wrapText="1"/>
    </xf>
    <xf numFmtId="173" fontId="2" fillId="0" borderId="38" xfId="0" applyNumberFormat="1" applyFont="1" applyBorder="1" applyAlignment="1">
      <alignment vertical="center" wrapText="1"/>
    </xf>
    <xf numFmtId="173" fontId="2" fillId="0" borderId="41" xfId="0" applyNumberFormat="1" applyFont="1" applyBorder="1" applyAlignment="1">
      <alignment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vertical="center" wrapText="1"/>
    </xf>
    <xf numFmtId="173" fontId="2" fillId="0" borderId="32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3" fontId="2" fillId="0" borderId="3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3" fontId="2" fillId="0" borderId="37" xfId="0" applyNumberFormat="1" applyFont="1" applyBorder="1" applyAlignment="1">
      <alignment horizontal="right" vertical="center"/>
    </xf>
    <xf numFmtId="173" fontId="2" fillId="0" borderId="38" xfId="0" applyNumberFormat="1" applyFont="1" applyBorder="1" applyAlignment="1">
      <alignment horizontal="right" vertical="center"/>
    </xf>
    <xf numFmtId="173" fontId="2" fillId="0" borderId="32" xfId="0" applyNumberFormat="1" applyFont="1" applyBorder="1" applyAlignment="1">
      <alignment horizontal="right" vertical="center"/>
    </xf>
    <xf numFmtId="0" fontId="5" fillId="0" borderId="45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73" fontId="2" fillId="0" borderId="30" xfId="0" applyNumberFormat="1" applyFont="1" applyBorder="1" applyAlignment="1">
      <alignment vertical="center" wrapText="1"/>
    </xf>
    <xf numFmtId="173" fontId="2" fillId="0" borderId="12" xfId="0" applyNumberFormat="1" applyFont="1" applyBorder="1" applyAlignment="1">
      <alignment vertical="center" wrapText="1"/>
    </xf>
    <xf numFmtId="173" fontId="2" fillId="0" borderId="3" xfId="0" applyNumberFormat="1" applyFont="1" applyBorder="1" applyAlignment="1">
      <alignment vertical="center" wrapText="1"/>
    </xf>
    <xf numFmtId="173" fontId="2" fillId="0" borderId="49" xfId="0" applyNumberFormat="1" applyFont="1" applyBorder="1" applyAlignment="1">
      <alignment vertical="center" wrapText="1"/>
    </xf>
    <xf numFmtId="173" fontId="2" fillId="0" borderId="13" xfId="0" applyNumberFormat="1" applyFont="1" applyBorder="1" applyAlignment="1">
      <alignment vertical="center" wrapText="1"/>
    </xf>
    <xf numFmtId="173" fontId="2" fillId="0" borderId="50" xfId="0" applyNumberFormat="1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173" fontId="2" fillId="0" borderId="49" xfId="0" applyNumberFormat="1" applyFont="1" applyBorder="1" applyAlignment="1">
      <alignment horizontal="right" vertical="center" wrapText="1"/>
    </xf>
    <xf numFmtId="173" fontId="2" fillId="0" borderId="13" xfId="0" applyNumberFormat="1" applyFont="1" applyBorder="1" applyAlignment="1">
      <alignment horizontal="right" vertical="center" wrapText="1"/>
    </xf>
    <xf numFmtId="173" fontId="2" fillId="0" borderId="50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3" fontId="2" fillId="0" borderId="30" xfId="0" applyNumberFormat="1" applyFont="1" applyBorder="1" applyAlignment="1">
      <alignment horizontal="right" vertical="center" wrapText="1"/>
    </xf>
    <xf numFmtId="173" fontId="2" fillId="0" borderId="12" xfId="0" applyNumberFormat="1" applyFont="1" applyBorder="1" applyAlignment="1">
      <alignment horizontal="right" vertical="center" wrapText="1"/>
    </xf>
    <xf numFmtId="173" fontId="2" fillId="0" borderId="15" xfId="0" applyNumberFormat="1" applyFont="1" applyBorder="1" applyAlignment="1">
      <alignment horizontal="right" vertical="center" wrapText="1"/>
    </xf>
    <xf numFmtId="3" fontId="2" fillId="0" borderId="42" xfId="0" applyNumberFormat="1" applyFont="1" applyBorder="1" applyAlignment="1">
      <alignment vertical="center" wrapText="1"/>
    </xf>
    <xf numFmtId="3" fontId="2" fillId="0" borderId="23" xfId="0" applyNumberFormat="1" applyFont="1" applyBorder="1" applyAlignment="1">
      <alignment vertical="center" wrapText="1"/>
    </xf>
    <xf numFmtId="173" fontId="2" fillId="0" borderId="15" xfId="0" applyNumberFormat="1" applyFont="1" applyBorder="1" applyAlignment="1">
      <alignment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173" fontId="2" fillId="0" borderId="49" xfId="0" applyNumberFormat="1" applyFont="1" applyBorder="1" applyAlignment="1">
      <alignment horizontal="right" vertical="center"/>
    </xf>
    <xf numFmtId="173" fontId="2" fillId="0" borderId="13" xfId="0" applyNumberFormat="1" applyFont="1" applyBorder="1" applyAlignment="1">
      <alignment horizontal="right" vertical="center"/>
    </xf>
    <xf numFmtId="173" fontId="2" fillId="0" borderId="15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3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" fontId="2" fillId="0" borderId="30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173" fontId="2" fillId="0" borderId="49" xfId="0" applyNumberFormat="1" applyFont="1" applyBorder="1" applyAlignment="1">
      <alignment horizontal="center" vertical="center" wrapText="1"/>
    </xf>
    <xf numFmtId="173" fontId="2" fillId="0" borderId="13" xfId="0" applyNumberFormat="1" applyFont="1" applyBorder="1" applyAlignment="1">
      <alignment horizontal="center" vertical="center" wrapText="1"/>
    </xf>
    <xf numFmtId="173" fontId="2" fillId="0" borderId="50" xfId="0" applyNumberFormat="1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2" fontId="1" fillId="0" borderId="16" xfId="0" applyNumberFormat="1" applyFont="1" applyBorder="1" applyAlignment="1">
      <alignment horizontal="center" vertical="center"/>
    </xf>
    <xf numFmtId="173" fontId="1" fillId="0" borderId="47" xfId="0" applyNumberFormat="1" applyFont="1" applyBorder="1" applyAlignment="1">
      <alignment horizontal="center" vertical="center" wrapText="1"/>
    </xf>
    <xf numFmtId="173" fontId="1" fillId="0" borderId="44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72" fontId="1" fillId="0" borderId="17" xfId="0" applyNumberFormat="1" applyFont="1" applyBorder="1" applyAlignment="1">
      <alignment horizontal="center" vertical="center"/>
    </xf>
    <xf numFmtId="173" fontId="1" fillId="0" borderId="57" xfId="0" applyNumberFormat="1" applyFont="1" applyBorder="1" applyAlignment="1">
      <alignment horizontal="center" vertical="center" wrapText="1"/>
    </xf>
    <xf numFmtId="173" fontId="1" fillId="0" borderId="18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 wrapText="1"/>
    </xf>
    <xf numFmtId="3" fontId="1" fillId="0" borderId="59" xfId="0" applyNumberFormat="1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1" fillId="0" borderId="52" xfId="0" applyNumberFormat="1" applyFont="1" applyBorder="1" applyAlignment="1">
      <alignment horizontal="center" vertical="center" wrapText="1"/>
    </xf>
    <xf numFmtId="3" fontId="1" fillId="0" borderId="50" xfId="0" applyNumberFormat="1" applyFont="1" applyBorder="1" applyAlignment="1">
      <alignment horizontal="center" vertical="center" wrapText="1"/>
    </xf>
    <xf numFmtId="173" fontId="1" fillId="0" borderId="51" xfId="0" applyNumberFormat="1" applyFont="1" applyBorder="1" applyAlignment="1">
      <alignment horizontal="center" vertical="center" wrapText="1"/>
    </xf>
    <xf numFmtId="173" fontId="1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8"/>
  <sheetViews>
    <sheetView tabSelected="1" workbookViewId="0" topLeftCell="A56">
      <selection activeCell="D71" sqref="D71:D75"/>
    </sheetView>
  </sheetViews>
  <sheetFormatPr defaultColWidth="9.00390625" defaultRowHeight="12.75"/>
  <cols>
    <col min="1" max="1" width="15.25390625" style="2" customWidth="1"/>
    <col min="2" max="2" width="14.875" style="2" customWidth="1"/>
    <col min="3" max="3" width="18.125" style="2" customWidth="1"/>
    <col min="4" max="4" width="11.75390625" style="32" customWidth="1"/>
    <col min="5" max="5" width="10.625" style="33" customWidth="1"/>
    <col min="6" max="6" width="10.25390625" style="2" customWidth="1"/>
    <col min="7" max="7" width="11.875" style="2" customWidth="1"/>
    <col min="8" max="8" width="11.00390625" style="2" customWidth="1"/>
    <col min="9" max="9" width="12.625" style="2" customWidth="1"/>
    <col min="10" max="16384" width="9.125" style="2" customWidth="1"/>
  </cols>
  <sheetData>
    <row r="2" spans="6:9" ht="12" thickBot="1">
      <c r="F2" s="96"/>
      <c r="G2" s="96"/>
      <c r="H2" s="35"/>
      <c r="I2" s="35"/>
    </row>
    <row r="3" spans="1:9" ht="34.5" thickBot="1">
      <c r="A3" s="124" t="s">
        <v>241</v>
      </c>
      <c r="B3" s="63" t="s">
        <v>225</v>
      </c>
      <c r="C3" s="63" t="s">
        <v>262</v>
      </c>
      <c r="D3" s="64" t="s">
        <v>242</v>
      </c>
      <c r="E3" s="85" t="s">
        <v>11</v>
      </c>
      <c r="F3" s="100" t="s">
        <v>284</v>
      </c>
      <c r="G3" s="101" t="s">
        <v>286</v>
      </c>
      <c r="H3" s="101" t="s">
        <v>287</v>
      </c>
      <c r="I3" s="102" t="s">
        <v>285</v>
      </c>
    </row>
    <row r="4" spans="1:9" ht="13.5" customHeight="1">
      <c r="A4" s="125"/>
      <c r="B4" s="121" t="s">
        <v>8</v>
      </c>
      <c r="C4" s="11" t="s">
        <v>15</v>
      </c>
      <c r="D4" s="115">
        <v>46469</v>
      </c>
      <c r="E4" s="118">
        <v>1245.1</v>
      </c>
      <c r="F4" s="89"/>
      <c r="G4" s="89"/>
      <c r="H4" s="89"/>
      <c r="I4" s="89"/>
    </row>
    <row r="5" spans="1:9" ht="12.75" customHeight="1">
      <c r="A5" s="125"/>
      <c r="B5" s="122"/>
      <c r="C5" s="3" t="s">
        <v>16</v>
      </c>
      <c r="D5" s="116"/>
      <c r="E5" s="119"/>
      <c r="F5" s="87"/>
      <c r="G5" s="87"/>
      <c r="H5" s="87"/>
      <c r="I5" s="87"/>
    </row>
    <row r="6" spans="1:9" ht="12.75" customHeight="1">
      <c r="A6" s="125"/>
      <c r="B6" s="122"/>
      <c r="C6" s="12" t="s">
        <v>221</v>
      </c>
      <c r="D6" s="116"/>
      <c r="E6" s="119"/>
      <c r="F6" s="87"/>
      <c r="G6" s="87"/>
      <c r="H6" s="87"/>
      <c r="I6" s="87"/>
    </row>
    <row r="7" spans="1:9" ht="12.75" customHeight="1">
      <c r="A7" s="125"/>
      <c r="B7" s="122"/>
      <c r="C7" s="12" t="s">
        <v>222</v>
      </c>
      <c r="D7" s="116"/>
      <c r="E7" s="119"/>
      <c r="F7" s="87"/>
      <c r="G7" s="87"/>
      <c r="H7" s="87"/>
      <c r="I7" s="87"/>
    </row>
    <row r="8" spans="1:9" ht="12.75" customHeight="1">
      <c r="A8" s="125"/>
      <c r="B8" s="127"/>
      <c r="C8" s="12" t="s">
        <v>223</v>
      </c>
      <c r="D8" s="128"/>
      <c r="E8" s="129"/>
      <c r="F8" s="87"/>
      <c r="G8" s="97"/>
      <c r="H8" s="87"/>
      <c r="I8" s="87"/>
    </row>
    <row r="9" spans="1:9" ht="14.25" customHeight="1">
      <c r="A9" s="125"/>
      <c r="B9" s="121" t="s">
        <v>17</v>
      </c>
      <c r="C9" s="11" t="s">
        <v>18</v>
      </c>
      <c r="D9" s="115">
        <v>14154</v>
      </c>
      <c r="E9" s="118">
        <v>459.4</v>
      </c>
      <c r="F9" s="87"/>
      <c r="G9" s="87"/>
      <c r="H9" s="87"/>
      <c r="I9" s="87"/>
    </row>
    <row r="10" spans="1:9" ht="12.75" customHeight="1">
      <c r="A10" s="125"/>
      <c r="B10" s="127"/>
      <c r="C10" s="66" t="s">
        <v>19</v>
      </c>
      <c r="D10" s="128"/>
      <c r="E10" s="129"/>
      <c r="F10" s="87"/>
      <c r="G10" s="87"/>
      <c r="H10" s="87"/>
      <c r="I10" s="87"/>
    </row>
    <row r="11" spans="1:9" ht="15.75" customHeight="1">
      <c r="A11" s="125"/>
      <c r="B11" s="121" t="s">
        <v>20</v>
      </c>
      <c r="C11" s="5" t="s">
        <v>23</v>
      </c>
      <c r="D11" s="115">
        <v>10500</v>
      </c>
      <c r="E11" s="118">
        <v>1139.7</v>
      </c>
      <c r="F11" s="87"/>
      <c r="G11" s="87"/>
      <c r="H11" s="87"/>
      <c r="I11" s="87"/>
    </row>
    <row r="12" spans="1:9" ht="12.75" customHeight="1">
      <c r="A12" s="125"/>
      <c r="B12" s="122"/>
      <c r="C12" s="53" t="s">
        <v>24</v>
      </c>
      <c r="D12" s="116"/>
      <c r="E12" s="119"/>
      <c r="F12" s="87"/>
      <c r="G12" s="87"/>
      <c r="H12" s="87"/>
      <c r="I12" s="87"/>
    </row>
    <row r="13" spans="1:9" ht="12.75" customHeight="1" thickBot="1">
      <c r="A13" s="126"/>
      <c r="B13" s="123"/>
      <c r="C13" s="67" t="s">
        <v>25</v>
      </c>
      <c r="D13" s="117"/>
      <c r="E13" s="120"/>
      <c r="F13" s="88"/>
      <c r="G13" s="88"/>
      <c r="H13" s="88"/>
      <c r="I13" s="88"/>
    </row>
    <row r="14" spans="1:9" ht="22.5" customHeight="1" thickBot="1">
      <c r="A14" s="112" t="s">
        <v>260</v>
      </c>
      <c r="B14" s="113"/>
      <c r="C14" s="114"/>
      <c r="D14" s="68">
        <f>SUM(D4:D13)</f>
        <v>71123</v>
      </c>
      <c r="E14" s="86">
        <f>SUM(E4:E13)</f>
        <v>2844.2</v>
      </c>
      <c r="F14" s="73"/>
      <c r="G14" s="73"/>
      <c r="H14" s="73"/>
      <c r="I14" s="73"/>
    </row>
    <row r="15" spans="1:5" ht="14.25" customHeight="1">
      <c r="A15" s="39"/>
      <c r="B15" s="39"/>
      <c r="C15" s="39"/>
      <c r="D15" s="70"/>
      <c r="E15" s="71"/>
    </row>
    <row r="16" spans="1:9" ht="13.5" customHeight="1" thickBot="1">
      <c r="A16" s="39"/>
      <c r="B16" s="39"/>
      <c r="C16" s="39"/>
      <c r="D16" s="70"/>
      <c r="E16" s="71"/>
      <c r="F16" s="76"/>
      <c r="G16" s="76"/>
      <c r="H16" s="76"/>
      <c r="I16" s="76"/>
    </row>
    <row r="17" spans="1:9" ht="34.5" thickBot="1">
      <c r="A17" s="124" t="s">
        <v>26</v>
      </c>
      <c r="B17" s="72" t="s">
        <v>225</v>
      </c>
      <c r="C17" s="63" t="s">
        <v>262</v>
      </c>
      <c r="D17" s="64" t="s">
        <v>242</v>
      </c>
      <c r="E17" s="85" t="s">
        <v>11</v>
      </c>
      <c r="F17" s="100" t="s">
        <v>284</v>
      </c>
      <c r="G17" s="101" t="s">
        <v>286</v>
      </c>
      <c r="H17" s="101" t="s">
        <v>287</v>
      </c>
      <c r="I17" s="102" t="s">
        <v>285</v>
      </c>
    </row>
    <row r="18" spans="1:9" ht="12.75" customHeight="1">
      <c r="A18" s="125"/>
      <c r="B18" s="121" t="s">
        <v>243</v>
      </c>
      <c r="C18" s="11" t="s">
        <v>28</v>
      </c>
      <c r="D18" s="130">
        <v>29567</v>
      </c>
      <c r="E18" s="132">
        <v>801.9</v>
      </c>
      <c r="F18" s="89"/>
      <c r="G18" s="89"/>
      <c r="H18" s="89"/>
      <c r="I18" s="89"/>
    </row>
    <row r="19" spans="1:9" ht="12.75" customHeight="1">
      <c r="A19" s="125"/>
      <c r="B19" s="122"/>
      <c r="C19" s="3" t="s">
        <v>29</v>
      </c>
      <c r="D19" s="141"/>
      <c r="E19" s="133"/>
      <c r="F19" s="87"/>
      <c r="G19" s="87"/>
      <c r="H19" s="87"/>
      <c r="I19" s="87"/>
    </row>
    <row r="20" spans="1:9" ht="12.75" customHeight="1">
      <c r="A20" s="125"/>
      <c r="B20" s="127"/>
      <c r="C20" s="66" t="s">
        <v>30</v>
      </c>
      <c r="D20" s="142"/>
      <c r="E20" s="134"/>
      <c r="F20" s="87"/>
      <c r="G20" s="87"/>
      <c r="H20" s="87"/>
      <c r="I20" s="87"/>
    </row>
    <row r="21" spans="1:9" ht="15.75" customHeight="1">
      <c r="A21" s="125"/>
      <c r="B21" s="121" t="s">
        <v>244</v>
      </c>
      <c r="C21" s="5" t="s">
        <v>32</v>
      </c>
      <c r="D21" s="130">
        <v>38599</v>
      </c>
      <c r="E21" s="132">
        <v>1210.5</v>
      </c>
      <c r="F21" s="87"/>
      <c r="G21" s="87"/>
      <c r="H21" s="87"/>
      <c r="I21" s="87"/>
    </row>
    <row r="22" spans="1:9" ht="15" customHeight="1">
      <c r="A22" s="125"/>
      <c r="B22" s="122"/>
      <c r="C22" s="5" t="s">
        <v>33</v>
      </c>
      <c r="D22" s="111"/>
      <c r="E22" s="133"/>
      <c r="F22" s="87"/>
      <c r="G22" s="87"/>
      <c r="H22" s="87"/>
      <c r="I22" s="87"/>
    </row>
    <row r="23" spans="1:9" ht="12.75" customHeight="1">
      <c r="A23" s="125"/>
      <c r="B23" s="122"/>
      <c r="C23" s="5" t="s">
        <v>34</v>
      </c>
      <c r="D23" s="111"/>
      <c r="E23" s="133"/>
      <c r="F23" s="87"/>
      <c r="G23" s="87"/>
      <c r="H23" s="87"/>
      <c r="I23" s="87"/>
    </row>
    <row r="24" spans="1:9" ht="12.75" customHeight="1">
      <c r="A24" s="125"/>
      <c r="B24" s="122"/>
      <c r="C24" s="5" t="s">
        <v>35</v>
      </c>
      <c r="D24" s="111"/>
      <c r="E24" s="133"/>
      <c r="F24" s="87"/>
      <c r="G24" s="87"/>
      <c r="H24" s="87"/>
      <c r="I24" s="87"/>
    </row>
    <row r="25" spans="1:9" ht="12.75" customHeight="1">
      <c r="A25" s="125"/>
      <c r="B25" s="122"/>
      <c r="C25" s="53" t="s">
        <v>36</v>
      </c>
      <c r="D25" s="111"/>
      <c r="E25" s="133"/>
      <c r="F25" s="87"/>
      <c r="G25" s="87"/>
      <c r="H25" s="87"/>
      <c r="I25" s="87"/>
    </row>
    <row r="26" spans="1:9" ht="12.75" customHeight="1" thickBot="1">
      <c r="A26" s="126"/>
      <c r="B26" s="123"/>
      <c r="C26" s="67" t="s">
        <v>37</v>
      </c>
      <c r="D26" s="139"/>
      <c r="E26" s="140"/>
      <c r="F26" s="90"/>
      <c r="G26" s="90"/>
      <c r="H26" s="90"/>
      <c r="I26" s="90"/>
    </row>
    <row r="27" spans="1:9" ht="23.25" customHeight="1" thickBot="1">
      <c r="A27" s="112" t="s">
        <v>260</v>
      </c>
      <c r="B27" s="113"/>
      <c r="C27" s="114"/>
      <c r="D27" s="68">
        <f>SUM(D18:D26)</f>
        <v>68166</v>
      </c>
      <c r="E27" s="86">
        <f>SUM(E18:E26)</f>
        <v>2012.4</v>
      </c>
      <c r="F27" s="91"/>
      <c r="G27" s="92"/>
      <c r="H27" s="92"/>
      <c r="I27" s="93"/>
    </row>
    <row r="28" spans="1:5" ht="11.25">
      <c r="A28" s="39"/>
      <c r="B28" s="39"/>
      <c r="C28" s="39"/>
      <c r="D28" s="70"/>
      <c r="E28" s="71"/>
    </row>
    <row r="29" spans="1:9" ht="12" thickBot="1">
      <c r="A29" s="39"/>
      <c r="B29" s="39"/>
      <c r="C29" s="39"/>
      <c r="D29" s="70"/>
      <c r="E29" s="71"/>
      <c r="F29" s="76"/>
      <c r="G29" s="76"/>
      <c r="H29" s="76"/>
      <c r="I29" s="76"/>
    </row>
    <row r="30" spans="1:9" ht="34.5" thickBot="1">
      <c r="A30" s="124" t="s">
        <v>12</v>
      </c>
      <c r="B30" s="63" t="s">
        <v>225</v>
      </c>
      <c r="C30" s="63" t="s">
        <v>262</v>
      </c>
      <c r="D30" s="64" t="s">
        <v>242</v>
      </c>
      <c r="E30" s="85" t="s">
        <v>11</v>
      </c>
      <c r="F30" s="100" t="s">
        <v>284</v>
      </c>
      <c r="G30" s="101" t="s">
        <v>286</v>
      </c>
      <c r="H30" s="101" t="s">
        <v>287</v>
      </c>
      <c r="I30" s="102" t="s">
        <v>285</v>
      </c>
    </row>
    <row r="31" spans="1:9" ht="16.5" customHeight="1">
      <c r="A31" s="125"/>
      <c r="B31" s="121" t="s">
        <v>13</v>
      </c>
      <c r="C31" s="5" t="s">
        <v>38</v>
      </c>
      <c r="D31" s="130">
        <v>19477</v>
      </c>
      <c r="E31" s="132">
        <v>1590.4</v>
      </c>
      <c r="F31" s="89"/>
      <c r="G31" s="89"/>
      <c r="H31" s="89"/>
      <c r="I31" s="89"/>
    </row>
    <row r="32" spans="1:9" ht="12.75" customHeight="1">
      <c r="A32" s="125"/>
      <c r="B32" s="122"/>
      <c r="C32" s="3" t="s">
        <v>39</v>
      </c>
      <c r="D32" s="111"/>
      <c r="E32" s="133"/>
      <c r="F32" s="87"/>
      <c r="G32" s="87"/>
      <c r="H32" s="87"/>
      <c r="I32" s="87"/>
    </row>
    <row r="33" spans="1:9" ht="12.75" customHeight="1">
      <c r="A33" s="125"/>
      <c r="B33" s="122"/>
      <c r="C33" s="3" t="s">
        <v>40</v>
      </c>
      <c r="D33" s="111"/>
      <c r="E33" s="133"/>
      <c r="F33" s="87"/>
      <c r="G33" s="87"/>
      <c r="H33" s="87"/>
      <c r="I33" s="87"/>
    </row>
    <row r="34" spans="1:9" ht="12.75" customHeight="1">
      <c r="A34" s="125"/>
      <c r="B34" s="122"/>
      <c r="C34" s="3" t="s">
        <v>41</v>
      </c>
      <c r="D34" s="111"/>
      <c r="E34" s="133"/>
      <c r="F34" s="87"/>
      <c r="G34" s="87"/>
      <c r="H34" s="87"/>
      <c r="I34" s="87"/>
    </row>
    <row r="35" spans="1:9" ht="12.75" customHeight="1">
      <c r="A35" s="125"/>
      <c r="B35" s="122"/>
      <c r="C35" s="3" t="s">
        <v>42</v>
      </c>
      <c r="D35" s="111"/>
      <c r="E35" s="133"/>
      <c r="F35" s="87"/>
      <c r="G35" s="87"/>
      <c r="H35" s="87"/>
      <c r="I35" s="87"/>
    </row>
    <row r="36" spans="1:9" ht="12.75" customHeight="1">
      <c r="A36" s="125"/>
      <c r="B36" s="122"/>
      <c r="C36" s="3" t="s">
        <v>43</v>
      </c>
      <c r="D36" s="111"/>
      <c r="E36" s="133"/>
      <c r="F36" s="87"/>
      <c r="G36" s="87"/>
      <c r="H36" s="87"/>
      <c r="I36" s="87"/>
    </row>
    <row r="37" spans="1:9" ht="12.75" customHeight="1">
      <c r="A37" s="125"/>
      <c r="B37" s="122"/>
      <c r="C37" s="3" t="s">
        <v>44</v>
      </c>
      <c r="D37" s="111"/>
      <c r="E37" s="133"/>
      <c r="F37" s="87"/>
      <c r="G37" s="87"/>
      <c r="H37" s="87"/>
      <c r="I37" s="87"/>
    </row>
    <row r="38" spans="1:9" ht="12.75" customHeight="1">
      <c r="A38" s="125"/>
      <c r="B38" s="122"/>
      <c r="C38" s="3" t="s">
        <v>45</v>
      </c>
      <c r="D38" s="111"/>
      <c r="E38" s="133"/>
      <c r="F38" s="87"/>
      <c r="G38" s="87"/>
      <c r="H38" s="87"/>
      <c r="I38" s="87"/>
    </row>
    <row r="39" spans="1:9" ht="12.75" customHeight="1">
      <c r="A39" s="125"/>
      <c r="B39" s="122"/>
      <c r="C39" s="3" t="s">
        <v>46</v>
      </c>
      <c r="D39" s="111"/>
      <c r="E39" s="133"/>
      <c r="F39" s="87"/>
      <c r="G39" s="87"/>
      <c r="H39" s="87"/>
      <c r="I39" s="87"/>
    </row>
    <row r="40" spans="1:9" ht="12.75" customHeight="1">
      <c r="A40" s="125"/>
      <c r="B40" s="122"/>
      <c r="C40" s="3" t="s">
        <v>47</v>
      </c>
      <c r="D40" s="111"/>
      <c r="E40" s="133"/>
      <c r="F40" s="87"/>
      <c r="G40" s="87"/>
      <c r="H40" s="87"/>
      <c r="I40" s="87"/>
    </row>
    <row r="41" spans="1:9" ht="12.75" customHeight="1">
      <c r="A41" s="125"/>
      <c r="B41" s="122"/>
      <c r="C41" s="3" t="s">
        <v>217</v>
      </c>
      <c r="D41" s="111"/>
      <c r="E41" s="133"/>
      <c r="F41" s="87"/>
      <c r="G41" s="87"/>
      <c r="H41" s="87"/>
      <c r="I41" s="87"/>
    </row>
    <row r="42" spans="1:9" ht="12.75" customHeight="1">
      <c r="A42" s="125"/>
      <c r="B42" s="122"/>
      <c r="C42" s="3" t="s">
        <v>48</v>
      </c>
      <c r="D42" s="111"/>
      <c r="E42" s="133"/>
      <c r="F42" s="87"/>
      <c r="G42" s="87"/>
      <c r="H42" s="87"/>
      <c r="I42" s="87"/>
    </row>
    <row r="43" spans="1:9" ht="12.75" customHeight="1">
      <c r="A43" s="125"/>
      <c r="B43" s="127"/>
      <c r="C43" s="66" t="s">
        <v>49</v>
      </c>
      <c r="D43" s="131"/>
      <c r="E43" s="134"/>
      <c r="F43" s="87"/>
      <c r="G43" s="87"/>
      <c r="H43" s="87"/>
      <c r="I43" s="87"/>
    </row>
    <row r="44" spans="1:9" ht="15" customHeight="1">
      <c r="A44" s="125"/>
      <c r="B44" s="121" t="s">
        <v>245</v>
      </c>
      <c r="C44" s="5" t="s">
        <v>51</v>
      </c>
      <c r="D44" s="130">
        <v>18440</v>
      </c>
      <c r="E44" s="132">
        <v>1260.2</v>
      </c>
      <c r="F44" s="87"/>
      <c r="G44" s="87"/>
      <c r="H44" s="87"/>
      <c r="I44" s="87"/>
    </row>
    <row r="45" spans="1:9" ht="12.75" customHeight="1">
      <c r="A45" s="125"/>
      <c r="B45" s="122"/>
      <c r="C45" s="3" t="s">
        <v>52</v>
      </c>
      <c r="D45" s="111"/>
      <c r="E45" s="133"/>
      <c r="F45" s="87"/>
      <c r="G45" s="87"/>
      <c r="H45" s="87"/>
      <c r="I45" s="87"/>
    </row>
    <row r="46" spans="1:9" ht="12.75" customHeight="1">
      <c r="A46" s="125"/>
      <c r="B46" s="122"/>
      <c r="C46" s="3" t="s">
        <v>53</v>
      </c>
      <c r="D46" s="111"/>
      <c r="E46" s="133"/>
      <c r="F46" s="87"/>
      <c r="G46" s="87"/>
      <c r="H46" s="87"/>
      <c r="I46" s="87"/>
    </row>
    <row r="47" spans="1:9" ht="12.75" customHeight="1">
      <c r="A47" s="125"/>
      <c r="B47" s="122"/>
      <c r="C47" s="3" t="s">
        <v>54</v>
      </c>
      <c r="D47" s="111"/>
      <c r="E47" s="133"/>
      <c r="F47" s="87"/>
      <c r="G47" s="87"/>
      <c r="H47" s="87"/>
      <c r="I47" s="87"/>
    </row>
    <row r="48" spans="1:9" ht="12.75" customHeight="1">
      <c r="A48" s="125"/>
      <c r="B48" s="122"/>
      <c r="C48" s="3" t="s">
        <v>55</v>
      </c>
      <c r="D48" s="111"/>
      <c r="E48" s="133"/>
      <c r="F48" s="87"/>
      <c r="G48" s="87"/>
      <c r="H48" s="87"/>
      <c r="I48" s="87"/>
    </row>
    <row r="49" spans="1:9" ht="12.75" customHeight="1">
      <c r="A49" s="125"/>
      <c r="B49" s="122"/>
      <c r="C49" s="3" t="s">
        <v>56</v>
      </c>
      <c r="D49" s="111"/>
      <c r="E49" s="133"/>
      <c r="F49" s="87"/>
      <c r="G49" s="87"/>
      <c r="H49" s="87"/>
      <c r="I49" s="87"/>
    </row>
    <row r="50" spans="1:9" ht="12.75" customHeight="1">
      <c r="A50" s="125"/>
      <c r="B50" s="122"/>
      <c r="C50" s="12" t="s">
        <v>218</v>
      </c>
      <c r="D50" s="111"/>
      <c r="E50" s="133"/>
      <c r="F50" s="87"/>
      <c r="G50" s="87"/>
      <c r="H50" s="87"/>
      <c r="I50" s="87"/>
    </row>
    <row r="51" spans="1:9" ht="12.75" customHeight="1">
      <c r="A51" s="125"/>
      <c r="B51" s="122"/>
      <c r="C51" s="12" t="s">
        <v>57</v>
      </c>
      <c r="D51" s="111"/>
      <c r="E51" s="133"/>
      <c r="F51" s="87"/>
      <c r="G51" s="87"/>
      <c r="H51" s="87"/>
      <c r="I51" s="87"/>
    </row>
    <row r="52" spans="1:9" ht="12.75" customHeight="1">
      <c r="A52" s="125"/>
      <c r="B52" s="122"/>
      <c r="C52" s="12" t="s">
        <v>263</v>
      </c>
      <c r="D52" s="111"/>
      <c r="E52" s="133"/>
      <c r="F52" s="87"/>
      <c r="G52" s="87"/>
      <c r="H52" s="87"/>
      <c r="I52" s="87"/>
    </row>
    <row r="53" spans="1:9" ht="12.75" customHeight="1">
      <c r="A53" s="125"/>
      <c r="B53" s="122"/>
      <c r="C53" s="12" t="s">
        <v>227</v>
      </c>
      <c r="D53" s="111"/>
      <c r="E53" s="133"/>
      <c r="F53" s="87"/>
      <c r="G53" s="87"/>
      <c r="H53" s="87"/>
      <c r="I53" s="87"/>
    </row>
    <row r="54" spans="1:9" ht="12.75" customHeight="1">
      <c r="A54" s="125"/>
      <c r="B54" s="127"/>
      <c r="C54" s="66" t="s">
        <v>228</v>
      </c>
      <c r="D54" s="131"/>
      <c r="E54" s="134"/>
      <c r="F54" s="87"/>
      <c r="G54" s="87"/>
      <c r="H54" s="87"/>
      <c r="I54" s="87"/>
    </row>
    <row r="55" spans="1:9" ht="19.5" customHeight="1">
      <c r="A55" s="125"/>
      <c r="B55" s="121" t="s">
        <v>58</v>
      </c>
      <c r="C55" s="5" t="s">
        <v>59</v>
      </c>
      <c r="D55" s="130">
        <v>20842</v>
      </c>
      <c r="E55" s="132">
        <v>819.4</v>
      </c>
      <c r="F55" s="87"/>
      <c r="G55" s="87"/>
      <c r="H55" s="87"/>
      <c r="I55" s="87"/>
    </row>
    <row r="56" spans="1:9" ht="12.75" customHeight="1">
      <c r="A56" s="125"/>
      <c r="B56" s="122"/>
      <c r="C56" s="3" t="s">
        <v>219</v>
      </c>
      <c r="D56" s="111"/>
      <c r="E56" s="133"/>
      <c r="F56" s="87"/>
      <c r="G56" s="87"/>
      <c r="H56" s="87"/>
      <c r="I56" s="87"/>
    </row>
    <row r="57" spans="1:9" ht="12.75" customHeight="1">
      <c r="A57" s="125"/>
      <c r="B57" s="122"/>
      <c r="C57" s="12" t="s">
        <v>60</v>
      </c>
      <c r="D57" s="111"/>
      <c r="E57" s="133"/>
      <c r="F57" s="87"/>
      <c r="G57" s="87"/>
      <c r="H57" s="87"/>
      <c r="I57" s="87"/>
    </row>
    <row r="58" spans="1:9" ht="12.75" customHeight="1">
      <c r="A58" s="125"/>
      <c r="B58" s="122"/>
      <c r="C58" s="12" t="s">
        <v>61</v>
      </c>
      <c r="D58" s="111"/>
      <c r="E58" s="133"/>
      <c r="F58" s="87"/>
      <c r="G58" s="87"/>
      <c r="H58" s="87"/>
      <c r="I58" s="87"/>
    </row>
    <row r="59" spans="1:9" ht="13.5" customHeight="1" thickBot="1">
      <c r="A59" s="126"/>
      <c r="B59" s="123"/>
      <c r="C59" s="67" t="s">
        <v>62</v>
      </c>
      <c r="D59" s="139"/>
      <c r="E59" s="140"/>
      <c r="F59" s="90"/>
      <c r="G59" s="90"/>
      <c r="H59" s="90"/>
      <c r="I59" s="90"/>
    </row>
    <row r="60" spans="1:9" ht="21" customHeight="1" thickBot="1">
      <c r="A60" s="112" t="s">
        <v>260</v>
      </c>
      <c r="B60" s="113"/>
      <c r="C60" s="114"/>
      <c r="D60" s="68">
        <f>SUM(D31:D59)</f>
        <v>58759</v>
      </c>
      <c r="E60" s="86">
        <f>SUM(E31:E59)</f>
        <v>3670.0000000000005</v>
      </c>
      <c r="F60" s="91"/>
      <c r="G60" s="92"/>
      <c r="H60" s="92"/>
      <c r="I60" s="93"/>
    </row>
    <row r="61" spans="1:5" ht="13.5" customHeight="1">
      <c r="A61" s="39"/>
      <c r="B61" s="39"/>
      <c r="C61" s="39"/>
      <c r="D61" s="70"/>
      <c r="E61" s="71"/>
    </row>
    <row r="62" spans="6:9" ht="12" thickBot="1">
      <c r="F62" s="76"/>
      <c r="G62" s="76"/>
      <c r="H62" s="76"/>
      <c r="I62" s="76"/>
    </row>
    <row r="63" spans="1:9" ht="34.5" thickBot="1">
      <c r="A63" s="124" t="s">
        <v>63</v>
      </c>
      <c r="B63" s="72" t="s">
        <v>225</v>
      </c>
      <c r="C63" s="63" t="s">
        <v>262</v>
      </c>
      <c r="D63" s="64" t="s">
        <v>242</v>
      </c>
      <c r="E63" s="85" t="s">
        <v>11</v>
      </c>
      <c r="F63" s="100" t="s">
        <v>284</v>
      </c>
      <c r="G63" s="101" t="s">
        <v>286</v>
      </c>
      <c r="H63" s="101" t="s">
        <v>287</v>
      </c>
      <c r="I63" s="102" t="s">
        <v>285</v>
      </c>
    </row>
    <row r="64" spans="1:9" ht="21.75" customHeight="1">
      <c r="A64" s="125"/>
      <c r="B64" s="137" t="s">
        <v>64</v>
      </c>
      <c r="C64" s="5" t="s">
        <v>65</v>
      </c>
      <c r="D64" s="115">
        <v>9287</v>
      </c>
      <c r="E64" s="118">
        <v>739.2</v>
      </c>
      <c r="F64" s="89"/>
      <c r="G64" s="89"/>
      <c r="H64" s="89"/>
      <c r="I64" s="89"/>
    </row>
    <row r="65" spans="1:9" ht="12.75" customHeight="1">
      <c r="A65" s="125"/>
      <c r="B65" s="135"/>
      <c r="C65" s="3" t="s">
        <v>66</v>
      </c>
      <c r="D65" s="116"/>
      <c r="E65" s="119"/>
      <c r="F65" s="87"/>
      <c r="G65" s="87"/>
      <c r="H65" s="87"/>
      <c r="I65" s="87"/>
    </row>
    <row r="66" spans="1:9" ht="12.75" customHeight="1">
      <c r="A66" s="125"/>
      <c r="B66" s="135"/>
      <c r="C66" s="12" t="s">
        <v>267</v>
      </c>
      <c r="D66" s="116"/>
      <c r="E66" s="119"/>
      <c r="F66" s="87"/>
      <c r="G66" s="87"/>
      <c r="H66" s="87"/>
      <c r="I66" s="87"/>
    </row>
    <row r="67" spans="1:9" ht="12.75" customHeight="1">
      <c r="A67" s="125"/>
      <c r="B67" s="135"/>
      <c r="C67" s="12" t="s">
        <v>229</v>
      </c>
      <c r="D67" s="116"/>
      <c r="E67" s="119"/>
      <c r="F67" s="87"/>
      <c r="G67" s="87"/>
      <c r="H67" s="87"/>
      <c r="I67" s="87"/>
    </row>
    <row r="68" spans="1:9" ht="12.75" customHeight="1">
      <c r="A68" s="125"/>
      <c r="B68" s="138"/>
      <c r="C68" s="66" t="s">
        <v>268</v>
      </c>
      <c r="D68" s="128"/>
      <c r="E68" s="129"/>
      <c r="F68" s="87"/>
      <c r="G68" s="87"/>
      <c r="H68" s="87"/>
      <c r="I68" s="87"/>
    </row>
    <row r="69" spans="1:9" ht="21" customHeight="1">
      <c r="A69" s="125"/>
      <c r="B69" s="137" t="s">
        <v>68</v>
      </c>
      <c r="C69" s="5" t="s">
        <v>69</v>
      </c>
      <c r="D69" s="115">
        <v>11832</v>
      </c>
      <c r="E69" s="118">
        <v>590.4</v>
      </c>
      <c r="F69" s="87"/>
      <c r="G69" s="87"/>
      <c r="H69" s="87"/>
      <c r="I69" s="87"/>
    </row>
    <row r="70" spans="1:9" ht="12.75" customHeight="1">
      <c r="A70" s="125"/>
      <c r="B70" s="138"/>
      <c r="C70" s="66" t="s">
        <v>70</v>
      </c>
      <c r="D70" s="128"/>
      <c r="E70" s="129"/>
      <c r="F70" s="87"/>
      <c r="G70" s="87"/>
      <c r="H70" s="87"/>
      <c r="I70" s="87"/>
    </row>
    <row r="71" spans="1:9" ht="15" customHeight="1">
      <c r="A71" s="125"/>
      <c r="B71" s="121" t="s">
        <v>71</v>
      </c>
      <c r="C71" s="11" t="s">
        <v>72</v>
      </c>
      <c r="D71" s="115">
        <v>4824</v>
      </c>
      <c r="E71" s="118">
        <v>863.3</v>
      </c>
      <c r="F71" s="87"/>
      <c r="G71" s="87"/>
      <c r="H71" s="87"/>
      <c r="I71" s="87"/>
    </row>
    <row r="72" spans="1:9" ht="12.75" customHeight="1">
      <c r="A72" s="125"/>
      <c r="B72" s="122"/>
      <c r="C72" s="3" t="s">
        <v>264</v>
      </c>
      <c r="D72" s="116"/>
      <c r="E72" s="119"/>
      <c r="F72" s="87"/>
      <c r="G72" s="87"/>
      <c r="H72" s="87"/>
      <c r="I72" s="87"/>
    </row>
    <row r="73" spans="1:9" ht="12.75" customHeight="1">
      <c r="A73" s="125"/>
      <c r="B73" s="122"/>
      <c r="C73" s="12" t="s">
        <v>231</v>
      </c>
      <c r="D73" s="116"/>
      <c r="E73" s="119"/>
      <c r="F73" s="87"/>
      <c r="G73" s="87"/>
      <c r="H73" s="87"/>
      <c r="I73" s="87"/>
    </row>
    <row r="74" spans="1:9" ht="12.75" customHeight="1">
      <c r="A74" s="125"/>
      <c r="B74" s="122"/>
      <c r="C74" s="12" t="s">
        <v>265</v>
      </c>
      <c r="D74" s="116"/>
      <c r="E74" s="119"/>
      <c r="F74" s="87"/>
      <c r="G74" s="87"/>
      <c r="H74" s="87"/>
      <c r="I74" s="87"/>
    </row>
    <row r="75" spans="1:9" ht="13.5" customHeight="1">
      <c r="A75" s="125"/>
      <c r="B75" s="127"/>
      <c r="C75" s="66" t="s">
        <v>266</v>
      </c>
      <c r="D75" s="128"/>
      <c r="E75" s="129"/>
      <c r="F75" s="87"/>
      <c r="G75" s="87"/>
      <c r="H75" s="87"/>
      <c r="I75" s="87"/>
    </row>
    <row r="76" spans="1:9" ht="13.5" customHeight="1">
      <c r="A76" s="125"/>
      <c r="B76" s="135" t="s">
        <v>280</v>
      </c>
      <c r="C76" s="5" t="s">
        <v>275</v>
      </c>
      <c r="D76" s="116">
        <v>27313</v>
      </c>
      <c r="E76" s="119">
        <v>1147.2</v>
      </c>
      <c r="F76" s="87"/>
      <c r="G76" s="87"/>
      <c r="H76" s="87"/>
      <c r="I76" s="87"/>
    </row>
    <row r="77" spans="1:9" ht="13.5" customHeight="1">
      <c r="A77" s="125"/>
      <c r="B77" s="135"/>
      <c r="C77" s="3" t="s">
        <v>274</v>
      </c>
      <c r="D77" s="116"/>
      <c r="E77" s="119"/>
      <c r="F77" s="87"/>
      <c r="G77" s="87"/>
      <c r="H77" s="87"/>
      <c r="I77" s="87"/>
    </row>
    <row r="78" spans="1:9" ht="13.5" customHeight="1">
      <c r="A78" s="125"/>
      <c r="B78" s="135"/>
      <c r="C78" s="3" t="s">
        <v>272</v>
      </c>
      <c r="D78" s="116"/>
      <c r="E78" s="119"/>
      <c r="F78" s="87"/>
      <c r="G78" s="87"/>
      <c r="H78" s="87"/>
      <c r="I78" s="87"/>
    </row>
    <row r="79" spans="1:9" ht="13.5" customHeight="1">
      <c r="A79" s="125"/>
      <c r="B79" s="135"/>
      <c r="C79" s="3" t="s">
        <v>30</v>
      </c>
      <c r="D79" s="116"/>
      <c r="E79" s="119"/>
      <c r="F79" s="87"/>
      <c r="G79" s="87"/>
      <c r="H79" s="87"/>
      <c r="I79" s="87"/>
    </row>
    <row r="80" spans="1:9" ht="13.5" customHeight="1">
      <c r="A80" s="125"/>
      <c r="B80" s="135"/>
      <c r="C80" s="3" t="s">
        <v>273</v>
      </c>
      <c r="D80" s="116"/>
      <c r="E80" s="119"/>
      <c r="F80" s="87"/>
      <c r="G80" s="87"/>
      <c r="H80" s="87"/>
      <c r="I80" s="87"/>
    </row>
    <row r="81" spans="1:9" ht="13.5" customHeight="1">
      <c r="A81" s="125"/>
      <c r="B81" s="135"/>
      <c r="C81" s="3" t="s">
        <v>276</v>
      </c>
      <c r="D81" s="116"/>
      <c r="E81" s="119"/>
      <c r="F81" s="87"/>
      <c r="G81" s="87"/>
      <c r="H81" s="87"/>
      <c r="I81" s="87"/>
    </row>
    <row r="82" spans="1:9" ht="13.5" customHeight="1">
      <c r="A82" s="125"/>
      <c r="B82" s="135"/>
      <c r="C82" s="3" t="s">
        <v>277</v>
      </c>
      <c r="D82" s="116"/>
      <c r="E82" s="119"/>
      <c r="F82" s="87"/>
      <c r="G82" s="87"/>
      <c r="H82" s="87"/>
      <c r="I82" s="87"/>
    </row>
    <row r="83" spans="1:9" ht="13.5" customHeight="1">
      <c r="A83" s="125"/>
      <c r="B83" s="135"/>
      <c r="C83" s="3" t="s">
        <v>278</v>
      </c>
      <c r="D83" s="116"/>
      <c r="E83" s="119"/>
      <c r="F83" s="87"/>
      <c r="G83" s="87"/>
      <c r="H83" s="87"/>
      <c r="I83" s="87"/>
    </row>
    <row r="84" spans="1:9" ht="13.5" customHeight="1" thickBot="1">
      <c r="A84" s="126"/>
      <c r="B84" s="136"/>
      <c r="C84" s="3" t="s">
        <v>279</v>
      </c>
      <c r="D84" s="117"/>
      <c r="E84" s="120"/>
      <c r="F84" s="90"/>
      <c r="G84" s="90"/>
      <c r="H84" s="90"/>
      <c r="I84" s="90"/>
    </row>
    <row r="85" spans="1:9" ht="26.25" customHeight="1" thickBot="1">
      <c r="A85" s="112" t="s">
        <v>260</v>
      </c>
      <c r="B85" s="113"/>
      <c r="C85" s="114"/>
      <c r="D85" s="68">
        <f>SUM(D64:D84)</f>
        <v>53256</v>
      </c>
      <c r="E85" s="86">
        <f>SUM(E64:E84)</f>
        <v>3340.0999999999995</v>
      </c>
      <c r="F85" s="91"/>
      <c r="G85" s="92"/>
      <c r="H85" s="92"/>
      <c r="I85" s="93"/>
    </row>
    <row r="86" spans="1:5" ht="26.25" customHeight="1">
      <c r="A86" s="39"/>
      <c r="B86" s="39"/>
      <c r="C86" s="39"/>
      <c r="D86" s="70"/>
      <c r="E86" s="71"/>
    </row>
    <row r="87" spans="1:5" ht="26.25" customHeight="1">
      <c r="A87" s="39"/>
      <c r="B87" s="39"/>
      <c r="C87" s="39"/>
      <c r="D87" s="70"/>
      <c r="E87" s="71"/>
    </row>
    <row r="88" spans="1:5" ht="26.25" customHeight="1">
      <c r="A88" s="39"/>
      <c r="B88" s="39"/>
      <c r="C88" s="39"/>
      <c r="D88" s="70"/>
      <c r="E88" s="71"/>
    </row>
    <row r="89" spans="1:5" ht="26.25" customHeight="1">
      <c r="A89" s="39"/>
      <c r="B89" s="39"/>
      <c r="C89" s="39"/>
      <c r="D89" s="70"/>
      <c r="E89" s="71"/>
    </row>
    <row r="90" spans="1:5" ht="26.25" customHeight="1">
      <c r="A90" s="39"/>
      <c r="B90" s="39"/>
      <c r="C90" s="39"/>
      <c r="D90" s="70"/>
      <c r="E90" s="71"/>
    </row>
    <row r="91" spans="1:5" ht="26.25" customHeight="1">
      <c r="A91" s="39"/>
      <c r="B91" s="39"/>
      <c r="C91" s="39"/>
      <c r="D91" s="70"/>
      <c r="E91" s="71"/>
    </row>
    <row r="92" spans="1:5" ht="26.25" customHeight="1">
      <c r="A92" s="39"/>
      <c r="B92" s="39"/>
      <c r="C92" s="39"/>
      <c r="D92" s="70"/>
      <c r="E92" s="71"/>
    </row>
    <row r="93" spans="1:5" ht="13.5" customHeight="1">
      <c r="A93" s="39"/>
      <c r="B93" s="39"/>
      <c r="C93" s="39"/>
      <c r="D93" s="70"/>
      <c r="E93" s="71"/>
    </row>
    <row r="94" spans="6:9" ht="12" thickBot="1">
      <c r="F94" s="76"/>
      <c r="G94" s="76"/>
      <c r="H94" s="76"/>
      <c r="I94" s="76"/>
    </row>
    <row r="95" spans="1:9" s="1" customFormat="1" ht="34.5" thickBot="1">
      <c r="A95" s="124" t="s">
        <v>73</v>
      </c>
      <c r="B95" s="63" t="s">
        <v>225</v>
      </c>
      <c r="C95" s="63" t="s">
        <v>262</v>
      </c>
      <c r="D95" s="64" t="s">
        <v>242</v>
      </c>
      <c r="E95" s="85" t="s">
        <v>11</v>
      </c>
      <c r="F95" s="100" t="s">
        <v>284</v>
      </c>
      <c r="G95" s="101" t="s">
        <v>286</v>
      </c>
      <c r="H95" s="101" t="s">
        <v>287</v>
      </c>
      <c r="I95" s="102" t="s">
        <v>285</v>
      </c>
    </row>
    <row r="96" spans="1:9" ht="18" customHeight="1">
      <c r="A96" s="125"/>
      <c r="B96" s="121" t="s">
        <v>74</v>
      </c>
      <c r="C96" s="5" t="s">
        <v>75</v>
      </c>
      <c r="D96" s="115">
        <v>44700</v>
      </c>
      <c r="E96" s="118">
        <v>1733</v>
      </c>
      <c r="F96" s="89"/>
      <c r="G96" s="89"/>
      <c r="H96" s="89"/>
      <c r="I96" s="89"/>
    </row>
    <row r="97" spans="1:9" ht="12.75" customHeight="1">
      <c r="A97" s="125"/>
      <c r="B97" s="122"/>
      <c r="C97" s="5" t="s">
        <v>76</v>
      </c>
      <c r="D97" s="116"/>
      <c r="E97" s="119"/>
      <c r="F97" s="87"/>
      <c r="G97" s="87"/>
      <c r="H97" s="87"/>
      <c r="I97" s="87"/>
    </row>
    <row r="98" spans="1:9" ht="12.75" customHeight="1">
      <c r="A98" s="125"/>
      <c r="B98" s="122"/>
      <c r="C98" s="5" t="s">
        <v>77</v>
      </c>
      <c r="D98" s="116"/>
      <c r="E98" s="119"/>
      <c r="F98" s="87"/>
      <c r="G98" s="87"/>
      <c r="H98" s="87"/>
      <c r="I98" s="87"/>
    </row>
    <row r="99" spans="1:9" ht="12.75" customHeight="1">
      <c r="A99" s="125"/>
      <c r="B99" s="122"/>
      <c r="C99" s="5" t="s">
        <v>78</v>
      </c>
      <c r="D99" s="116"/>
      <c r="E99" s="119"/>
      <c r="F99" s="87"/>
      <c r="G99" s="87"/>
      <c r="H99" s="87"/>
      <c r="I99" s="87"/>
    </row>
    <row r="100" spans="1:9" ht="12.75" customHeight="1">
      <c r="A100" s="125"/>
      <c r="B100" s="122"/>
      <c r="C100" s="5" t="s">
        <v>79</v>
      </c>
      <c r="D100" s="116"/>
      <c r="E100" s="119"/>
      <c r="F100" s="87"/>
      <c r="G100" s="87"/>
      <c r="H100" s="87"/>
      <c r="I100" s="87"/>
    </row>
    <row r="101" spans="1:9" ht="12.75" customHeight="1">
      <c r="A101" s="125"/>
      <c r="B101" s="122"/>
      <c r="C101" s="5" t="s">
        <v>80</v>
      </c>
      <c r="D101" s="116"/>
      <c r="E101" s="119"/>
      <c r="F101" s="87"/>
      <c r="G101" s="87"/>
      <c r="H101" s="87"/>
      <c r="I101" s="87"/>
    </row>
    <row r="102" spans="1:9" ht="12.75" customHeight="1">
      <c r="A102" s="125"/>
      <c r="B102" s="122"/>
      <c r="C102" s="3" t="s">
        <v>81</v>
      </c>
      <c r="D102" s="116"/>
      <c r="E102" s="119"/>
      <c r="F102" s="87"/>
      <c r="G102" s="87"/>
      <c r="H102" s="87"/>
      <c r="I102" s="87"/>
    </row>
    <row r="103" spans="1:9" ht="12.75" customHeight="1">
      <c r="A103" s="125"/>
      <c r="B103" s="122"/>
      <c r="C103" s="3" t="s">
        <v>82</v>
      </c>
      <c r="D103" s="116"/>
      <c r="E103" s="119"/>
      <c r="F103" s="87"/>
      <c r="G103" s="87"/>
      <c r="H103" s="87"/>
      <c r="I103" s="87"/>
    </row>
    <row r="104" spans="1:9" ht="12.75" customHeight="1">
      <c r="A104" s="125"/>
      <c r="B104" s="122"/>
      <c r="C104" s="53" t="s">
        <v>83</v>
      </c>
      <c r="D104" s="116"/>
      <c r="E104" s="119"/>
      <c r="F104" s="87"/>
      <c r="G104" s="87"/>
      <c r="H104" s="87"/>
      <c r="I104" s="87"/>
    </row>
    <row r="105" spans="1:9" ht="12.75" customHeight="1">
      <c r="A105" s="125"/>
      <c r="B105" s="127"/>
      <c r="C105" s="66" t="s">
        <v>269</v>
      </c>
      <c r="D105" s="128"/>
      <c r="E105" s="129"/>
      <c r="F105" s="87"/>
      <c r="G105" s="87"/>
      <c r="H105" s="87"/>
      <c r="I105" s="87"/>
    </row>
    <row r="106" spans="1:9" ht="14.25" customHeight="1">
      <c r="A106" s="125"/>
      <c r="B106" s="121" t="s">
        <v>85</v>
      </c>
      <c r="C106" s="5" t="s">
        <v>86</v>
      </c>
      <c r="D106" s="115">
        <v>23353</v>
      </c>
      <c r="E106" s="118">
        <v>864</v>
      </c>
      <c r="F106" s="87"/>
      <c r="G106" s="87"/>
      <c r="H106" s="87"/>
      <c r="I106" s="87"/>
    </row>
    <row r="107" spans="1:9" ht="12.75" customHeight="1">
      <c r="A107" s="125"/>
      <c r="B107" s="122"/>
      <c r="C107" s="5" t="s">
        <v>87</v>
      </c>
      <c r="D107" s="116"/>
      <c r="E107" s="119"/>
      <c r="F107" s="87"/>
      <c r="G107" s="87"/>
      <c r="H107" s="87"/>
      <c r="I107" s="87"/>
    </row>
    <row r="108" spans="1:9" ht="12.75" customHeight="1">
      <c r="A108" s="125"/>
      <c r="B108" s="122"/>
      <c r="C108" s="5" t="s">
        <v>88</v>
      </c>
      <c r="D108" s="116"/>
      <c r="E108" s="119"/>
      <c r="F108" s="87"/>
      <c r="G108" s="87"/>
      <c r="H108" s="87"/>
      <c r="I108" s="87"/>
    </row>
    <row r="109" spans="1:9" ht="12.75" customHeight="1">
      <c r="A109" s="125"/>
      <c r="B109" s="122"/>
      <c r="C109" s="5" t="s">
        <v>89</v>
      </c>
      <c r="D109" s="116"/>
      <c r="E109" s="119"/>
      <c r="F109" s="87"/>
      <c r="G109" s="87"/>
      <c r="H109" s="87"/>
      <c r="I109" s="87"/>
    </row>
    <row r="110" spans="1:9" ht="13.5" customHeight="1" thickBot="1">
      <c r="A110" s="126"/>
      <c r="B110" s="123"/>
      <c r="C110" s="67" t="s">
        <v>90</v>
      </c>
      <c r="D110" s="117"/>
      <c r="E110" s="120"/>
      <c r="F110" s="90"/>
      <c r="G110" s="90"/>
      <c r="H110" s="90"/>
      <c r="I110" s="90"/>
    </row>
    <row r="111" spans="1:9" ht="13.5" customHeight="1" thickBot="1">
      <c r="A111" s="112" t="s">
        <v>260</v>
      </c>
      <c r="B111" s="113"/>
      <c r="C111" s="114"/>
      <c r="D111" s="68">
        <f>SUM(D96:D110)</f>
        <v>68053</v>
      </c>
      <c r="E111" s="86">
        <f>SUM(E96:E110)</f>
        <v>2597</v>
      </c>
      <c r="F111" s="91"/>
      <c r="G111" s="92"/>
      <c r="H111" s="92"/>
      <c r="I111" s="93"/>
    </row>
    <row r="112" spans="1:5" ht="13.5" customHeight="1" thickBot="1">
      <c r="A112" s="39"/>
      <c r="B112" s="39"/>
      <c r="C112" s="39"/>
      <c r="D112" s="70"/>
      <c r="E112" s="71"/>
    </row>
    <row r="113" spans="1:9" s="1" customFormat="1" ht="34.5" thickBot="1">
      <c r="A113" s="124" t="s">
        <v>91</v>
      </c>
      <c r="B113" s="72" t="s">
        <v>225</v>
      </c>
      <c r="C113" s="63" t="s">
        <v>262</v>
      </c>
      <c r="D113" s="64" t="s">
        <v>242</v>
      </c>
      <c r="E113" s="85" t="s">
        <v>11</v>
      </c>
      <c r="F113" s="100" t="s">
        <v>284</v>
      </c>
      <c r="G113" s="101" t="s">
        <v>286</v>
      </c>
      <c r="H113" s="101" t="s">
        <v>287</v>
      </c>
      <c r="I113" s="102" t="s">
        <v>285</v>
      </c>
    </row>
    <row r="114" spans="1:9" ht="15.75" customHeight="1">
      <c r="A114" s="125"/>
      <c r="B114" s="121" t="s">
        <v>92</v>
      </c>
      <c r="C114" s="5" t="s">
        <v>93</v>
      </c>
      <c r="D114" s="115">
        <v>9027</v>
      </c>
      <c r="E114" s="118">
        <v>920.3</v>
      </c>
      <c r="F114" s="89"/>
      <c r="G114" s="89"/>
      <c r="H114" s="89"/>
      <c r="I114" s="89"/>
    </row>
    <row r="115" spans="1:9" ht="12.75" customHeight="1">
      <c r="A115" s="125"/>
      <c r="B115" s="122"/>
      <c r="C115" s="3" t="s">
        <v>94</v>
      </c>
      <c r="D115" s="116"/>
      <c r="E115" s="119"/>
      <c r="F115" s="87"/>
      <c r="G115" s="87"/>
      <c r="H115" s="87"/>
      <c r="I115" s="87"/>
    </row>
    <row r="116" spans="1:9" ht="12.75" customHeight="1">
      <c r="A116" s="125"/>
      <c r="B116" s="122"/>
      <c r="C116" s="12" t="s">
        <v>95</v>
      </c>
      <c r="D116" s="116"/>
      <c r="E116" s="119"/>
      <c r="F116" s="87"/>
      <c r="G116" s="87"/>
      <c r="H116" s="87"/>
      <c r="I116" s="87"/>
    </row>
    <row r="117" spans="1:9" ht="12.75" customHeight="1">
      <c r="A117" s="125"/>
      <c r="B117" s="122"/>
      <c r="C117" s="12" t="s">
        <v>96</v>
      </c>
      <c r="D117" s="116"/>
      <c r="E117" s="119"/>
      <c r="F117" s="87"/>
      <c r="G117" s="87"/>
      <c r="H117" s="87"/>
      <c r="I117" s="87"/>
    </row>
    <row r="118" spans="1:9" ht="12.75" customHeight="1">
      <c r="A118" s="125"/>
      <c r="B118" s="127"/>
      <c r="C118" s="66" t="s">
        <v>97</v>
      </c>
      <c r="D118" s="128"/>
      <c r="E118" s="129"/>
      <c r="F118" s="87"/>
      <c r="G118" s="87"/>
      <c r="H118" s="87"/>
      <c r="I118" s="87"/>
    </row>
    <row r="119" spans="1:9" ht="12.75" customHeight="1">
      <c r="A119" s="125"/>
      <c r="B119" s="137" t="s">
        <v>247</v>
      </c>
      <c r="C119" s="5" t="s">
        <v>99</v>
      </c>
      <c r="D119" s="115">
        <v>12925</v>
      </c>
      <c r="E119" s="118">
        <v>836.6</v>
      </c>
      <c r="F119" s="87"/>
      <c r="G119" s="87"/>
      <c r="H119" s="87"/>
      <c r="I119" s="87"/>
    </row>
    <row r="120" spans="1:9" ht="12.75" customHeight="1">
      <c r="A120" s="125"/>
      <c r="B120" s="135"/>
      <c r="C120" s="5" t="s">
        <v>100</v>
      </c>
      <c r="D120" s="116"/>
      <c r="E120" s="119"/>
      <c r="F120" s="87"/>
      <c r="G120" s="87"/>
      <c r="H120" s="87"/>
      <c r="I120" s="87"/>
    </row>
    <row r="121" spans="1:9" ht="12.75" customHeight="1">
      <c r="A121" s="125"/>
      <c r="B121" s="135"/>
      <c r="C121" s="5" t="s">
        <v>101</v>
      </c>
      <c r="D121" s="116"/>
      <c r="E121" s="119"/>
      <c r="F121" s="87"/>
      <c r="G121" s="87"/>
      <c r="H121" s="87"/>
      <c r="I121" s="87"/>
    </row>
    <row r="122" spans="1:9" ht="12.75" customHeight="1">
      <c r="A122" s="125"/>
      <c r="B122" s="138"/>
      <c r="C122" s="66" t="s">
        <v>102</v>
      </c>
      <c r="D122" s="128"/>
      <c r="E122" s="129"/>
      <c r="F122" s="87"/>
      <c r="G122" s="87"/>
      <c r="H122" s="87"/>
      <c r="I122" s="87"/>
    </row>
    <row r="123" spans="1:9" ht="18" customHeight="1">
      <c r="A123" s="125"/>
      <c r="B123" s="121" t="s">
        <v>103</v>
      </c>
      <c r="C123" s="11" t="s">
        <v>104</v>
      </c>
      <c r="D123" s="115">
        <v>27873</v>
      </c>
      <c r="E123" s="118">
        <v>1639.8</v>
      </c>
      <c r="F123" s="87"/>
      <c r="G123" s="87"/>
      <c r="H123" s="87"/>
      <c r="I123" s="87"/>
    </row>
    <row r="124" spans="1:9" ht="12.75" customHeight="1">
      <c r="A124" s="125"/>
      <c r="B124" s="122"/>
      <c r="C124" s="5" t="s">
        <v>105</v>
      </c>
      <c r="D124" s="116"/>
      <c r="E124" s="119"/>
      <c r="F124" s="87"/>
      <c r="G124" s="87"/>
      <c r="H124" s="87"/>
      <c r="I124" s="87"/>
    </row>
    <row r="125" spans="1:9" ht="12.75" customHeight="1">
      <c r="A125" s="125"/>
      <c r="B125" s="122"/>
      <c r="C125" s="3" t="s">
        <v>106</v>
      </c>
      <c r="D125" s="116"/>
      <c r="E125" s="119"/>
      <c r="F125" s="87"/>
      <c r="G125" s="87"/>
      <c r="H125" s="87"/>
      <c r="I125" s="87"/>
    </row>
    <row r="126" spans="1:9" ht="12.75" customHeight="1">
      <c r="A126" s="125"/>
      <c r="B126" s="122"/>
      <c r="C126" s="3" t="s">
        <v>107</v>
      </c>
      <c r="D126" s="116"/>
      <c r="E126" s="119"/>
      <c r="F126" s="87"/>
      <c r="G126" s="87"/>
      <c r="H126" s="87"/>
      <c r="I126" s="87"/>
    </row>
    <row r="127" spans="1:9" ht="12.75" customHeight="1">
      <c r="A127" s="125"/>
      <c r="B127" s="122"/>
      <c r="C127" s="3" t="s">
        <v>108</v>
      </c>
      <c r="D127" s="116"/>
      <c r="E127" s="119"/>
      <c r="F127" s="87"/>
      <c r="G127" s="87"/>
      <c r="H127" s="87"/>
      <c r="I127" s="87"/>
    </row>
    <row r="128" spans="1:9" ht="12.75" customHeight="1">
      <c r="A128" s="125"/>
      <c r="B128" s="122"/>
      <c r="C128" s="3" t="s">
        <v>109</v>
      </c>
      <c r="D128" s="116"/>
      <c r="E128" s="119"/>
      <c r="F128" s="87"/>
      <c r="G128" s="87"/>
      <c r="H128" s="87"/>
      <c r="I128" s="87"/>
    </row>
    <row r="129" spans="1:9" ht="12.75" customHeight="1">
      <c r="A129" s="125"/>
      <c r="B129" s="127"/>
      <c r="C129" s="66" t="s">
        <v>110</v>
      </c>
      <c r="D129" s="128"/>
      <c r="E129" s="129"/>
      <c r="F129" s="87"/>
      <c r="G129" s="87"/>
      <c r="H129" s="87"/>
      <c r="I129" s="87"/>
    </row>
    <row r="130" spans="1:9" ht="16.5" customHeight="1">
      <c r="A130" s="125"/>
      <c r="B130" s="121" t="s">
        <v>112</v>
      </c>
      <c r="C130" s="5" t="s">
        <v>113</v>
      </c>
      <c r="D130" s="115">
        <v>13319</v>
      </c>
      <c r="E130" s="118">
        <v>1050.8</v>
      </c>
      <c r="F130" s="87"/>
      <c r="G130" s="87"/>
      <c r="H130" s="87"/>
      <c r="I130" s="87"/>
    </row>
    <row r="131" spans="1:9" ht="15" customHeight="1">
      <c r="A131" s="125"/>
      <c r="B131" s="122"/>
      <c r="C131" s="3" t="s">
        <v>114</v>
      </c>
      <c r="D131" s="116"/>
      <c r="E131" s="119"/>
      <c r="F131" s="87"/>
      <c r="G131" s="87"/>
      <c r="H131" s="87"/>
      <c r="I131" s="87"/>
    </row>
    <row r="132" spans="1:9" ht="14.25" customHeight="1">
      <c r="A132" s="125"/>
      <c r="B132" s="122"/>
      <c r="C132" s="53" t="s">
        <v>115</v>
      </c>
      <c r="D132" s="116"/>
      <c r="E132" s="119"/>
      <c r="F132" s="87"/>
      <c r="G132" s="87"/>
      <c r="H132" s="87"/>
      <c r="I132" s="87"/>
    </row>
    <row r="133" spans="1:9" ht="12.75" customHeight="1">
      <c r="A133" s="125"/>
      <c r="B133" s="127"/>
      <c r="C133" s="66" t="s">
        <v>116</v>
      </c>
      <c r="D133" s="128"/>
      <c r="E133" s="129"/>
      <c r="F133" s="87"/>
      <c r="G133" s="87"/>
      <c r="H133" s="87"/>
      <c r="I133" s="87"/>
    </row>
    <row r="134" spans="1:9" ht="18" customHeight="1">
      <c r="A134" s="125"/>
      <c r="B134" s="137" t="s">
        <v>118</v>
      </c>
      <c r="C134" s="5" t="s">
        <v>119</v>
      </c>
      <c r="D134" s="143">
        <v>15038</v>
      </c>
      <c r="E134" s="146">
        <v>707.9</v>
      </c>
      <c r="F134" s="87"/>
      <c r="G134" s="87"/>
      <c r="H134" s="87"/>
      <c r="I134" s="87"/>
    </row>
    <row r="135" spans="1:9" ht="12.75" customHeight="1">
      <c r="A135" s="125"/>
      <c r="B135" s="135"/>
      <c r="C135" s="5" t="s">
        <v>120</v>
      </c>
      <c r="D135" s="144"/>
      <c r="E135" s="147"/>
      <c r="F135" s="87"/>
      <c r="G135" s="87"/>
      <c r="H135" s="87"/>
      <c r="I135" s="87"/>
    </row>
    <row r="136" spans="1:9" ht="13.5" customHeight="1" thickBot="1">
      <c r="A136" s="126"/>
      <c r="B136" s="136"/>
      <c r="C136" s="73" t="s">
        <v>121</v>
      </c>
      <c r="D136" s="145"/>
      <c r="E136" s="148"/>
      <c r="F136" s="90"/>
      <c r="G136" s="90"/>
      <c r="H136" s="90"/>
      <c r="I136" s="90"/>
    </row>
    <row r="137" spans="1:9" ht="13.5" customHeight="1" thickBot="1">
      <c r="A137" s="112" t="s">
        <v>260</v>
      </c>
      <c r="B137" s="113"/>
      <c r="C137" s="114"/>
      <c r="D137" s="68">
        <f>SUM(D114:D136)</f>
        <v>78182</v>
      </c>
      <c r="E137" s="86">
        <f>SUM(E114:E136)</f>
        <v>5155.4</v>
      </c>
      <c r="F137" s="91"/>
      <c r="G137" s="92"/>
      <c r="H137" s="92"/>
      <c r="I137" s="93"/>
    </row>
    <row r="138" spans="1:9" ht="13.5" customHeight="1">
      <c r="A138" s="39"/>
      <c r="B138" s="39"/>
      <c r="C138" s="39"/>
      <c r="D138" s="70"/>
      <c r="E138" s="71"/>
      <c r="F138" s="35"/>
      <c r="G138" s="35"/>
      <c r="H138" s="35"/>
      <c r="I138" s="35"/>
    </row>
    <row r="139" spans="1:9" ht="13.5" customHeight="1">
      <c r="A139" s="39"/>
      <c r="B139" s="39"/>
      <c r="C139" s="39"/>
      <c r="D139" s="70"/>
      <c r="E139" s="71"/>
      <c r="F139" s="35"/>
      <c r="G139" s="35"/>
      <c r="H139" s="35"/>
      <c r="I139" s="35"/>
    </row>
    <row r="140" spans="1:9" ht="13.5" customHeight="1">
      <c r="A140" s="39"/>
      <c r="B140" s="39"/>
      <c r="C140" s="39"/>
      <c r="D140" s="70"/>
      <c r="E140" s="71"/>
      <c r="F140" s="35"/>
      <c r="G140" s="35"/>
      <c r="H140" s="35"/>
      <c r="I140" s="35"/>
    </row>
    <row r="141" spans="1:9" ht="13.5" customHeight="1">
      <c r="A141" s="39"/>
      <c r="B141" s="39"/>
      <c r="C141" s="39"/>
      <c r="D141" s="70"/>
      <c r="E141" s="71"/>
      <c r="F141" s="35"/>
      <c r="G141" s="35"/>
      <c r="H141" s="35"/>
      <c r="I141" s="35"/>
    </row>
    <row r="142" spans="1:9" ht="13.5" customHeight="1">
      <c r="A142" s="39"/>
      <c r="B142" s="39"/>
      <c r="C142" s="39"/>
      <c r="D142" s="70"/>
      <c r="E142" s="71"/>
      <c r="F142" s="35"/>
      <c r="G142" s="35"/>
      <c r="H142" s="35"/>
      <c r="I142" s="35"/>
    </row>
    <row r="143" spans="1:9" ht="13.5" customHeight="1">
      <c r="A143" s="39"/>
      <c r="B143" s="39"/>
      <c r="C143" s="39"/>
      <c r="D143" s="70"/>
      <c r="E143" s="71"/>
      <c r="F143" s="35"/>
      <c r="G143" s="35"/>
      <c r="H143" s="35"/>
      <c r="I143" s="35"/>
    </row>
    <row r="144" spans="1:9" ht="13.5" customHeight="1">
      <c r="A144" s="39"/>
      <c r="B144" s="39"/>
      <c r="C144" s="39"/>
      <c r="D144" s="70"/>
      <c r="E144" s="71"/>
      <c r="F144" s="35"/>
      <c r="G144" s="35"/>
      <c r="H144" s="35"/>
      <c r="I144" s="35"/>
    </row>
    <row r="145" spans="1:9" ht="13.5" customHeight="1">
      <c r="A145" s="39"/>
      <c r="B145" s="39"/>
      <c r="C145" s="39"/>
      <c r="D145" s="70"/>
      <c r="E145" s="71"/>
      <c r="F145" s="35"/>
      <c r="G145" s="35"/>
      <c r="H145" s="35"/>
      <c r="I145" s="35"/>
    </row>
    <row r="146" spans="1:9" ht="13.5" customHeight="1">
      <c r="A146" s="39"/>
      <c r="B146" s="39"/>
      <c r="C146" s="39"/>
      <c r="D146" s="70"/>
      <c r="E146" s="71"/>
      <c r="F146" s="35"/>
      <c r="G146" s="35"/>
      <c r="H146" s="35"/>
      <c r="I146" s="35"/>
    </row>
    <row r="147" spans="1:9" ht="13.5" customHeight="1">
      <c r="A147" s="39"/>
      <c r="B147" s="39"/>
      <c r="C147" s="39"/>
      <c r="D147" s="70"/>
      <c r="E147" s="71"/>
      <c r="F147" s="35"/>
      <c r="G147" s="35"/>
      <c r="H147" s="35"/>
      <c r="I147" s="35"/>
    </row>
    <row r="148" spans="1:9" ht="13.5" customHeight="1">
      <c r="A148" s="39"/>
      <c r="B148" s="39"/>
      <c r="C148" s="39"/>
      <c r="D148" s="70"/>
      <c r="E148" s="71"/>
      <c r="F148" s="35"/>
      <c r="G148" s="35"/>
      <c r="H148" s="35"/>
      <c r="I148" s="35"/>
    </row>
    <row r="149" spans="1:5" ht="13.5" customHeight="1" thickBot="1">
      <c r="A149" s="39"/>
      <c r="B149" s="39"/>
      <c r="C149" s="39"/>
      <c r="D149" s="70"/>
      <c r="E149" s="71"/>
    </row>
    <row r="150" spans="1:9" s="1" customFormat="1" ht="34.5" thickBot="1">
      <c r="A150" s="124" t="s">
        <v>138</v>
      </c>
      <c r="B150" s="63" t="s">
        <v>225</v>
      </c>
      <c r="C150" s="63" t="s">
        <v>262</v>
      </c>
      <c r="D150" s="64" t="s">
        <v>242</v>
      </c>
      <c r="E150" s="85" t="s">
        <v>11</v>
      </c>
      <c r="F150" s="100" t="s">
        <v>284</v>
      </c>
      <c r="G150" s="101" t="s">
        <v>286</v>
      </c>
      <c r="H150" s="101" t="s">
        <v>287</v>
      </c>
      <c r="I150" s="102" t="s">
        <v>285</v>
      </c>
    </row>
    <row r="151" spans="1:9" ht="18.75" customHeight="1">
      <c r="A151" s="125"/>
      <c r="B151" s="121" t="s">
        <v>248</v>
      </c>
      <c r="C151" s="5" t="s">
        <v>140</v>
      </c>
      <c r="D151" s="130">
        <v>9238</v>
      </c>
      <c r="E151" s="132">
        <v>592.5</v>
      </c>
      <c r="F151" s="89"/>
      <c r="G151" s="89"/>
      <c r="H151" s="89"/>
      <c r="I151" s="89"/>
    </row>
    <row r="152" spans="1:9" ht="12.75" customHeight="1">
      <c r="A152" s="125"/>
      <c r="B152" s="122"/>
      <c r="C152" s="3" t="s">
        <v>142</v>
      </c>
      <c r="D152" s="111"/>
      <c r="E152" s="133"/>
      <c r="F152" s="87"/>
      <c r="G152" s="87"/>
      <c r="H152" s="87"/>
      <c r="I152" s="87"/>
    </row>
    <row r="153" spans="1:9" ht="12.75" customHeight="1">
      <c r="A153" s="125"/>
      <c r="B153" s="127"/>
      <c r="C153" s="66" t="s">
        <v>141</v>
      </c>
      <c r="D153" s="131"/>
      <c r="E153" s="134"/>
      <c r="F153" s="87"/>
      <c r="G153" s="87"/>
      <c r="H153" s="87"/>
      <c r="I153" s="87"/>
    </row>
    <row r="154" spans="1:9" ht="21" customHeight="1">
      <c r="A154" s="125"/>
      <c r="B154" s="121" t="s">
        <v>143</v>
      </c>
      <c r="C154" s="5" t="s">
        <v>144</v>
      </c>
      <c r="D154" s="130">
        <v>11479</v>
      </c>
      <c r="E154" s="132">
        <v>741.5</v>
      </c>
      <c r="F154" s="87"/>
      <c r="G154" s="87"/>
      <c r="H154" s="87"/>
      <c r="I154" s="87"/>
    </row>
    <row r="155" spans="1:9" ht="12.75" customHeight="1">
      <c r="A155" s="125"/>
      <c r="B155" s="122"/>
      <c r="C155" s="5" t="s">
        <v>145</v>
      </c>
      <c r="D155" s="111"/>
      <c r="E155" s="133"/>
      <c r="F155" s="87"/>
      <c r="G155" s="87"/>
      <c r="H155" s="87"/>
      <c r="I155" s="87"/>
    </row>
    <row r="156" spans="1:9" ht="12.75" customHeight="1">
      <c r="A156" s="125"/>
      <c r="B156" s="127"/>
      <c r="C156" s="66" t="s">
        <v>146</v>
      </c>
      <c r="D156" s="131"/>
      <c r="E156" s="134"/>
      <c r="F156" s="87"/>
      <c r="G156" s="87"/>
      <c r="H156" s="87"/>
      <c r="I156" s="87"/>
    </row>
    <row r="157" spans="1:9" ht="19.5" customHeight="1">
      <c r="A157" s="125"/>
      <c r="B157" s="121" t="s">
        <v>147</v>
      </c>
      <c r="C157" s="11" t="s">
        <v>148</v>
      </c>
      <c r="D157" s="115">
        <v>14797</v>
      </c>
      <c r="E157" s="118">
        <v>698.9</v>
      </c>
      <c r="F157" s="87"/>
      <c r="G157" s="87"/>
      <c r="H157" s="87"/>
      <c r="I157" s="87"/>
    </row>
    <row r="158" spans="1:9" ht="12.75" customHeight="1">
      <c r="A158" s="125"/>
      <c r="B158" s="122"/>
      <c r="C158" s="3" t="s">
        <v>149</v>
      </c>
      <c r="D158" s="116"/>
      <c r="E158" s="119"/>
      <c r="F158" s="87"/>
      <c r="G158" s="87"/>
      <c r="H158" s="87"/>
      <c r="I158" s="87"/>
    </row>
    <row r="159" spans="1:9" ht="12.75" customHeight="1">
      <c r="A159" s="125"/>
      <c r="B159" s="122"/>
      <c r="C159" s="3" t="s">
        <v>150</v>
      </c>
      <c r="D159" s="116"/>
      <c r="E159" s="119"/>
      <c r="F159" s="87"/>
      <c r="G159" s="87"/>
      <c r="H159" s="87"/>
      <c r="I159" s="87"/>
    </row>
    <row r="160" spans="1:9" ht="12.75" customHeight="1">
      <c r="A160" s="125"/>
      <c r="B160" s="122"/>
      <c r="C160" s="3" t="s">
        <v>151</v>
      </c>
      <c r="D160" s="116"/>
      <c r="E160" s="119"/>
      <c r="F160" s="87"/>
      <c r="G160" s="87"/>
      <c r="H160" s="87"/>
      <c r="I160" s="87"/>
    </row>
    <row r="161" spans="1:9" ht="12.75" customHeight="1">
      <c r="A161" s="125"/>
      <c r="B161" s="127"/>
      <c r="C161" s="66" t="s">
        <v>152</v>
      </c>
      <c r="D161" s="128"/>
      <c r="E161" s="129"/>
      <c r="F161" s="87"/>
      <c r="G161" s="87"/>
      <c r="H161" s="87"/>
      <c r="I161" s="87"/>
    </row>
    <row r="162" spans="1:9" ht="16.5" customHeight="1">
      <c r="A162" s="125"/>
      <c r="B162" s="121" t="s">
        <v>153</v>
      </c>
      <c r="C162" s="74" t="s">
        <v>154</v>
      </c>
      <c r="D162" s="115">
        <v>23647</v>
      </c>
      <c r="E162" s="118">
        <v>966.8</v>
      </c>
      <c r="F162" s="87"/>
      <c r="G162" s="87"/>
      <c r="H162" s="87"/>
      <c r="I162" s="87"/>
    </row>
    <row r="163" spans="1:9" ht="12.75" customHeight="1">
      <c r="A163" s="125"/>
      <c r="B163" s="122"/>
      <c r="C163" s="74" t="s">
        <v>155</v>
      </c>
      <c r="D163" s="116"/>
      <c r="E163" s="119"/>
      <c r="F163" s="87"/>
      <c r="G163" s="87"/>
      <c r="H163" s="87"/>
      <c r="I163" s="87"/>
    </row>
    <row r="164" spans="1:9" ht="12.75" customHeight="1">
      <c r="A164" s="125"/>
      <c r="B164" s="122"/>
      <c r="C164" s="83" t="s">
        <v>175</v>
      </c>
      <c r="D164" s="116"/>
      <c r="E164" s="119"/>
      <c r="F164" s="87"/>
      <c r="G164" s="87"/>
      <c r="H164" s="87"/>
      <c r="I164" s="87"/>
    </row>
    <row r="165" spans="1:9" ht="12.75" customHeight="1">
      <c r="A165" s="125"/>
      <c r="B165" s="122"/>
      <c r="C165" s="83" t="s">
        <v>156</v>
      </c>
      <c r="D165" s="116"/>
      <c r="E165" s="119"/>
      <c r="F165" s="87"/>
      <c r="G165" s="87"/>
      <c r="H165" s="87"/>
      <c r="I165" s="87"/>
    </row>
    <row r="166" spans="1:9" ht="12.75" customHeight="1">
      <c r="A166" s="125"/>
      <c r="B166" s="122"/>
      <c r="C166" s="83" t="s">
        <v>236</v>
      </c>
      <c r="D166" s="116"/>
      <c r="E166" s="119"/>
      <c r="F166" s="87"/>
      <c r="G166" s="87"/>
      <c r="H166" s="87"/>
      <c r="I166" s="87"/>
    </row>
    <row r="167" spans="1:9" ht="13.5" customHeight="1" thickBot="1">
      <c r="A167" s="126"/>
      <c r="B167" s="123"/>
      <c r="C167" s="75" t="s">
        <v>237</v>
      </c>
      <c r="D167" s="117"/>
      <c r="E167" s="120"/>
      <c r="F167" s="90"/>
      <c r="G167" s="90"/>
      <c r="H167" s="90"/>
      <c r="I167" s="90"/>
    </row>
    <row r="168" spans="1:9" ht="13.5" customHeight="1" thickBot="1">
      <c r="A168" s="112" t="s">
        <v>260</v>
      </c>
      <c r="B168" s="113"/>
      <c r="C168" s="114"/>
      <c r="D168" s="68">
        <f>SUM(D151:D167)</f>
        <v>59161</v>
      </c>
      <c r="E168" s="86">
        <f>SUM(E151:E167)</f>
        <v>2999.7</v>
      </c>
      <c r="F168" s="91"/>
      <c r="G168" s="92"/>
      <c r="H168" s="92"/>
      <c r="I168" s="93"/>
    </row>
    <row r="169" spans="1:5" ht="20.25" customHeight="1">
      <c r="A169" s="149"/>
      <c r="B169" s="149"/>
      <c r="C169" s="149"/>
      <c r="D169" s="149"/>
      <c r="E169" s="149"/>
    </row>
    <row r="170" ht="12" thickBot="1"/>
    <row r="171" spans="1:9" ht="34.5" thickBot="1">
      <c r="A171" s="124" t="s">
        <v>249</v>
      </c>
      <c r="B171" s="63" t="s">
        <v>225</v>
      </c>
      <c r="C171" s="63" t="s">
        <v>262</v>
      </c>
      <c r="D171" s="64" t="s">
        <v>242</v>
      </c>
      <c r="E171" s="85" t="s">
        <v>11</v>
      </c>
      <c r="F171" s="100" t="s">
        <v>284</v>
      </c>
      <c r="G171" s="101" t="s">
        <v>286</v>
      </c>
      <c r="H171" s="101" t="s">
        <v>287</v>
      </c>
      <c r="I171" s="102" t="s">
        <v>285</v>
      </c>
    </row>
    <row r="172" spans="1:9" ht="24" customHeight="1">
      <c r="A172" s="125"/>
      <c r="B172" s="121" t="s">
        <v>250</v>
      </c>
      <c r="C172" s="5" t="s">
        <v>124</v>
      </c>
      <c r="D172" s="130">
        <v>34422</v>
      </c>
      <c r="E172" s="132">
        <v>1250.2</v>
      </c>
      <c r="F172" s="89"/>
      <c r="G172" s="89"/>
      <c r="H172" s="89"/>
      <c r="I172" s="89"/>
    </row>
    <row r="173" spans="1:9" ht="12.75" customHeight="1">
      <c r="A173" s="125"/>
      <c r="B173" s="122"/>
      <c r="C173" s="5" t="s">
        <v>125</v>
      </c>
      <c r="D173" s="111"/>
      <c r="E173" s="133"/>
      <c r="F173" s="87"/>
      <c r="G173" s="87"/>
      <c r="H173" s="87"/>
      <c r="I173" s="87"/>
    </row>
    <row r="174" spans="1:9" ht="12.75" customHeight="1">
      <c r="A174" s="125"/>
      <c r="B174" s="122"/>
      <c r="C174" s="5" t="s">
        <v>126</v>
      </c>
      <c r="D174" s="111"/>
      <c r="E174" s="133"/>
      <c r="F174" s="87"/>
      <c r="G174" s="87"/>
      <c r="H174" s="87"/>
      <c r="I174" s="87"/>
    </row>
    <row r="175" spans="1:9" ht="12.75" customHeight="1">
      <c r="A175" s="125"/>
      <c r="B175" s="122"/>
      <c r="C175" s="5" t="s">
        <v>127</v>
      </c>
      <c r="D175" s="111"/>
      <c r="E175" s="133"/>
      <c r="F175" s="87"/>
      <c r="G175" s="87"/>
      <c r="H175" s="87"/>
      <c r="I175" s="87"/>
    </row>
    <row r="176" spans="1:9" ht="12.75" customHeight="1">
      <c r="A176" s="125"/>
      <c r="B176" s="122"/>
      <c r="C176" s="5" t="s">
        <v>128</v>
      </c>
      <c r="D176" s="111"/>
      <c r="E176" s="133"/>
      <c r="F176" s="87"/>
      <c r="G176" s="87"/>
      <c r="H176" s="87"/>
      <c r="I176" s="87"/>
    </row>
    <row r="177" spans="1:9" ht="12.75" customHeight="1">
      <c r="A177" s="125"/>
      <c r="B177" s="127"/>
      <c r="C177" s="66" t="s">
        <v>129</v>
      </c>
      <c r="D177" s="131"/>
      <c r="E177" s="134"/>
      <c r="F177" s="87"/>
      <c r="G177" s="87"/>
      <c r="H177" s="87"/>
      <c r="I177" s="87"/>
    </row>
    <row r="178" spans="1:9" ht="15.75" customHeight="1">
      <c r="A178" s="125"/>
      <c r="B178" s="121" t="s">
        <v>130</v>
      </c>
      <c r="C178" s="5" t="s">
        <v>131</v>
      </c>
      <c r="D178" s="115">
        <v>36981</v>
      </c>
      <c r="E178" s="118">
        <v>1450.5</v>
      </c>
      <c r="F178" s="87"/>
      <c r="G178" s="87"/>
      <c r="H178" s="87"/>
      <c r="I178" s="87"/>
    </row>
    <row r="179" spans="1:9" ht="12.75" customHeight="1">
      <c r="A179" s="125"/>
      <c r="B179" s="122"/>
      <c r="C179" s="5" t="s">
        <v>132</v>
      </c>
      <c r="D179" s="116"/>
      <c r="E179" s="119"/>
      <c r="F179" s="87"/>
      <c r="G179" s="87"/>
      <c r="H179" s="87"/>
      <c r="I179" s="87"/>
    </row>
    <row r="180" spans="1:9" ht="12.75" customHeight="1">
      <c r="A180" s="125"/>
      <c r="B180" s="122"/>
      <c r="C180" s="3" t="s">
        <v>133</v>
      </c>
      <c r="D180" s="116"/>
      <c r="E180" s="119"/>
      <c r="F180" s="87"/>
      <c r="G180" s="87"/>
      <c r="H180" s="87"/>
      <c r="I180" s="87"/>
    </row>
    <row r="181" spans="1:9" ht="12.75" customHeight="1">
      <c r="A181" s="125"/>
      <c r="B181" s="122"/>
      <c r="C181" s="3" t="s">
        <v>137</v>
      </c>
      <c r="D181" s="116"/>
      <c r="E181" s="119"/>
      <c r="F181" s="87"/>
      <c r="G181" s="87"/>
      <c r="H181" s="87"/>
      <c r="I181" s="87"/>
    </row>
    <row r="182" spans="1:9" ht="12.75" customHeight="1">
      <c r="A182" s="125"/>
      <c r="B182" s="122"/>
      <c r="C182" s="3" t="s">
        <v>134</v>
      </c>
      <c r="D182" s="116"/>
      <c r="E182" s="119"/>
      <c r="F182" s="87"/>
      <c r="G182" s="87"/>
      <c r="H182" s="87"/>
      <c r="I182" s="87"/>
    </row>
    <row r="183" spans="1:9" ht="12.75" customHeight="1">
      <c r="A183" s="125"/>
      <c r="B183" s="122"/>
      <c r="C183" s="3" t="s">
        <v>281</v>
      </c>
      <c r="D183" s="116"/>
      <c r="E183" s="119"/>
      <c r="F183" s="87"/>
      <c r="G183" s="87"/>
      <c r="H183" s="87"/>
      <c r="I183" s="87"/>
    </row>
    <row r="184" spans="1:9" ht="12.75" customHeight="1">
      <c r="A184" s="125"/>
      <c r="B184" s="122"/>
      <c r="C184" s="3" t="s">
        <v>282</v>
      </c>
      <c r="D184" s="116"/>
      <c r="E184" s="119"/>
      <c r="F184" s="87"/>
      <c r="G184" s="87"/>
      <c r="H184" s="87"/>
      <c r="I184" s="87"/>
    </row>
    <row r="185" spans="1:9" ht="12.75" customHeight="1">
      <c r="A185" s="125"/>
      <c r="B185" s="122"/>
      <c r="C185" s="3" t="s">
        <v>135</v>
      </c>
      <c r="D185" s="116"/>
      <c r="E185" s="119"/>
      <c r="F185" s="87"/>
      <c r="G185" s="87"/>
      <c r="H185" s="87"/>
      <c r="I185" s="87"/>
    </row>
    <row r="186" spans="1:9" ht="12.75" customHeight="1">
      <c r="A186" s="125"/>
      <c r="B186" s="122"/>
      <c r="C186" s="53" t="s">
        <v>136</v>
      </c>
      <c r="D186" s="116"/>
      <c r="E186" s="119"/>
      <c r="F186" s="87"/>
      <c r="G186" s="87"/>
      <c r="H186" s="87"/>
      <c r="I186" s="87"/>
    </row>
    <row r="187" spans="1:9" ht="13.5" customHeight="1" thickBot="1">
      <c r="A187" s="126"/>
      <c r="B187" s="123"/>
      <c r="C187" s="67" t="s">
        <v>235</v>
      </c>
      <c r="D187" s="117"/>
      <c r="E187" s="120"/>
      <c r="F187" s="90"/>
      <c r="G187" s="90"/>
      <c r="H187" s="90"/>
      <c r="I187" s="90"/>
    </row>
    <row r="188" spans="1:9" ht="13.5" customHeight="1" thickBot="1">
      <c r="A188" s="112" t="s">
        <v>260</v>
      </c>
      <c r="B188" s="113"/>
      <c r="C188" s="114"/>
      <c r="D188" s="68">
        <f>SUM(D172:D187)</f>
        <v>71403</v>
      </c>
      <c r="E188" s="86">
        <f>SUM(E172:E187)</f>
        <v>2700.7</v>
      </c>
      <c r="F188" s="91"/>
      <c r="G188" s="92"/>
      <c r="H188" s="92"/>
      <c r="I188" s="93"/>
    </row>
    <row r="189" spans="1:5" ht="13.5" customHeight="1">
      <c r="A189" s="39"/>
      <c r="B189" s="39"/>
      <c r="C189" s="39"/>
      <c r="D189" s="70"/>
      <c r="E189" s="71"/>
    </row>
    <row r="190" ht="12" thickBot="1"/>
    <row r="191" spans="1:9" ht="34.5" thickBot="1">
      <c r="A191" s="124" t="s">
        <v>201</v>
      </c>
      <c r="B191" s="72" t="s">
        <v>225</v>
      </c>
      <c r="C191" s="63" t="s">
        <v>262</v>
      </c>
      <c r="D191" s="64" t="s">
        <v>242</v>
      </c>
      <c r="E191" s="85" t="s">
        <v>11</v>
      </c>
      <c r="F191" s="100" t="s">
        <v>284</v>
      </c>
      <c r="G191" s="101" t="s">
        <v>286</v>
      </c>
      <c r="H191" s="101" t="s">
        <v>287</v>
      </c>
      <c r="I191" s="102" t="s">
        <v>285</v>
      </c>
    </row>
    <row r="192" spans="1:9" ht="15" customHeight="1">
      <c r="A192" s="125"/>
      <c r="B192" s="137" t="s">
        <v>202</v>
      </c>
      <c r="C192" s="5" t="s">
        <v>203</v>
      </c>
      <c r="D192" s="130">
        <v>6840</v>
      </c>
      <c r="E192" s="132">
        <v>185.9</v>
      </c>
      <c r="F192" s="89"/>
      <c r="G192" s="89"/>
      <c r="H192" s="89"/>
      <c r="I192" s="89"/>
    </row>
    <row r="193" spans="1:9" ht="12.75" customHeight="1">
      <c r="A193" s="125"/>
      <c r="B193" s="135"/>
      <c r="C193" s="5" t="s">
        <v>204</v>
      </c>
      <c r="D193" s="111"/>
      <c r="E193" s="133"/>
      <c r="F193" s="87"/>
      <c r="G193" s="87"/>
      <c r="H193" s="87"/>
      <c r="I193" s="87"/>
    </row>
    <row r="194" spans="1:9" ht="12.75" customHeight="1">
      <c r="A194" s="125"/>
      <c r="B194" s="138"/>
      <c r="C194" s="66" t="s">
        <v>205</v>
      </c>
      <c r="D194" s="131"/>
      <c r="E194" s="134"/>
      <c r="F194" s="87"/>
      <c r="G194" s="87"/>
      <c r="H194" s="87"/>
      <c r="I194" s="87"/>
    </row>
    <row r="195" spans="1:9" ht="16.5" customHeight="1">
      <c r="A195" s="125"/>
      <c r="B195" s="137" t="s">
        <v>206</v>
      </c>
      <c r="C195" s="5" t="s">
        <v>207</v>
      </c>
      <c r="D195" s="130">
        <v>4218</v>
      </c>
      <c r="E195" s="132">
        <v>290.4</v>
      </c>
      <c r="F195" s="87"/>
      <c r="G195" s="87"/>
      <c r="H195" s="87"/>
      <c r="I195" s="87"/>
    </row>
    <row r="196" spans="1:9" ht="12.75" customHeight="1">
      <c r="A196" s="125"/>
      <c r="B196" s="135"/>
      <c r="C196" s="5" t="s">
        <v>251</v>
      </c>
      <c r="D196" s="111"/>
      <c r="E196" s="133"/>
      <c r="F196" s="87"/>
      <c r="G196" s="87"/>
      <c r="H196" s="87"/>
      <c r="I196" s="87"/>
    </row>
    <row r="197" spans="1:9" ht="12.75" customHeight="1">
      <c r="A197" s="125"/>
      <c r="B197" s="138"/>
      <c r="C197" s="66" t="s">
        <v>209</v>
      </c>
      <c r="D197" s="131"/>
      <c r="E197" s="134"/>
      <c r="F197" s="87"/>
      <c r="G197" s="87"/>
      <c r="H197" s="87"/>
      <c r="I197" s="87"/>
    </row>
    <row r="198" spans="1:9" ht="19.5" customHeight="1">
      <c r="A198" s="125"/>
      <c r="B198" s="121" t="s">
        <v>252</v>
      </c>
      <c r="C198" s="74" t="s">
        <v>211</v>
      </c>
      <c r="D198" s="130">
        <v>15269</v>
      </c>
      <c r="E198" s="132">
        <v>483.3</v>
      </c>
      <c r="F198" s="87"/>
      <c r="G198" s="87"/>
      <c r="H198" s="87"/>
      <c r="I198" s="87"/>
    </row>
    <row r="199" spans="1:9" ht="12.75" customHeight="1">
      <c r="A199" s="125"/>
      <c r="B199" s="122"/>
      <c r="C199" s="74" t="s">
        <v>253</v>
      </c>
      <c r="D199" s="111"/>
      <c r="E199" s="133"/>
      <c r="F199" s="87"/>
      <c r="G199" s="87"/>
      <c r="H199" s="87"/>
      <c r="I199" s="87"/>
    </row>
    <row r="200" spans="1:9" ht="12.75" customHeight="1">
      <c r="A200" s="125"/>
      <c r="B200" s="122"/>
      <c r="C200" s="3" t="s">
        <v>254</v>
      </c>
      <c r="D200" s="111"/>
      <c r="E200" s="133"/>
      <c r="F200" s="87"/>
      <c r="G200" s="87"/>
      <c r="H200" s="87"/>
      <c r="I200" s="87"/>
    </row>
    <row r="201" spans="1:9" ht="12.75" customHeight="1">
      <c r="A201" s="125"/>
      <c r="B201" s="122"/>
      <c r="C201" s="3" t="s">
        <v>214</v>
      </c>
      <c r="D201" s="111"/>
      <c r="E201" s="133"/>
      <c r="F201" s="87"/>
      <c r="G201" s="87"/>
      <c r="H201" s="87"/>
      <c r="I201" s="87"/>
    </row>
    <row r="202" spans="1:9" ht="12.75" customHeight="1">
      <c r="A202" s="125"/>
      <c r="B202" s="122"/>
      <c r="C202" s="3" t="s">
        <v>215</v>
      </c>
      <c r="D202" s="111"/>
      <c r="E202" s="133"/>
      <c r="F202" s="87"/>
      <c r="G202" s="87"/>
      <c r="H202" s="87"/>
      <c r="I202" s="87"/>
    </row>
    <row r="203" spans="1:9" ht="12.75" customHeight="1" thickBot="1">
      <c r="A203" s="126"/>
      <c r="B203" s="123"/>
      <c r="C203" s="76" t="s">
        <v>216</v>
      </c>
      <c r="D203" s="139"/>
      <c r="E203" s="140"/>
      <c r="F203" s="90"/>
      <c r="G203" s="90"/>
      <c r="H203" s="90"/>
      <c r="I203" s="90"/>
    </row>
    <row r="204" spans="1:9" ht="18" customHeight="1" thickBot="1">
      <c r="A204" s="112" t="s">
        <v>260</v>
      </c>
      <c r="B204" s="113"/>
      <c r="C204" s="114"/>
      <c r="D204" s="68">
        <f>SUM(D192:D203)</f>
        <v>26327</v>
      </c>
      <c r="E204" s="86">
        <f>SUM(E192:E203)</f>
        <v>959.5999999999999</v>
      </c>
      <c r="F204" s="91"/>
      <c r="G204" s="92"/>
      <c r="H204" s="92"/>
      <c r="I204" s="93"/>
    </row>
    <row r="205" spans="1:5" ht="11.25">
      <c r="A205" s="2" t="s">
        <v>255</v>
      </c>
      <c r="B205" s="39"/>
      <c r="C205" s="39"/>
      <c r="D205" s="70"/>
      <c r="E205" s="71"/>
    </row>
    <row r="206" spans="1:5" ht="11.25">
      <c r="A206" s="39"/>
      <c r="B206" s="39"/>
      <c r="C206" s="39"/>
      <c r="D206" s="70"/>
      <c r="E206" s="71"/>
    </row>
    <row r="207" ht="12" thickBot="1"/>
    <row r="208" spans="1:9" s="1" customFormat="1" ht="34.5" thickBot="1">
      <c r="A208" s="124" t="s">
        <v>256</v>
      </c>
      <c r="B208" s="63" t="s">
        <v>225</v>
      </c>
      <c r="C208" s="63" t="s">
        <v>262</v>
      </c>
      <c r="D208" s="64" t="s">
        <v>242</v>
      </c>
      <c r="E208" s="85" t="s">
        <v>11</v>
      </c>
      <c r="F208" s="100" t="s">
        <v>284</v>
      </c>
      <c r="G208" s="101" t="s">
        <v>286</v>
      </c>
      <c r="H208" s="101" t="s">
        <v>287</v>
      </c>
      <c r="I208" s="102" t="s">
        <v>285</v>
      </c>
    </row>
    <row r="209" spans="1:9" ht="15" customHeight="1">
      <c r="A209" s="125"/>
      <c r="B209" s="121" t="s">
        <v>257</v>
      </c>
      <c r="C209" s="5" t="s">
        <v>181</v>
      </c>
      <c r="D209" s="115">
        <v>21897</v>
      </c>
      <c r="E209" s="118">
        <v>656.7</v>
      </c>
      <c r="F209" s="89"/>
      <c r="G209" s="89"/>
      <c r="H209" s="89"/>
      <c r="I209" s="89"/>
    </row>
    <row r="210" spans="1:9" ht="12.75" customHeight="1">
      <c r="A210" s="125"/>
      <c r="B210" s="122"/>
      <c r="C210" s="3" t="s">
        <v>182</v>
      </c>
      <c r="D210" s="116"/>
      <c r="E210" s="119"/>
      <c r="F210" s="87"/>
      <c r="G210" s="87"/>
      <c r="H210" s="87"/>
      <c r="I210" s="87"/>
    </row>
    <row r="211" spans="1:9" ht="12.75" customHeight="1">
      <c r="A211" s="125"/>
      <c r="B211" s="122"/>
      <c r="C211" s="5" t="s">
        <v>183</v>
      </c>
      <c r="D211" s="116"/>
      <c r="E211" s="119"/>
      <c r="F211" s="87"/>
      <c r="G211" s="87"/>
      <c r="H211" s="87"/>
      <c r="I211" s="87"/>
    </row>
    <row r="212" spans="1:9" ht="12.75" customHeight="1">
      <c r="A212" s="125"/>
      <c r="B212" s="122"/>
      <c r="C212" s="5" t="s">
        <v>184</v>
      </c>
      <c r="D212" s="116"/>
      <c r="E212" s="119"/>
      <c r="F212" s="87"/>
      <c r="G212" s="87"/>
      <c r="H212" s="87"/>
      <c r="I212" s="87"/>
    </row>
    <row r="213" spans="1:9" ht="12.75" customHeight="1">
      <c r="A213" s="125"/>
      <c r="B213" s="122"/>
      <c r="C213" s="5" t="s">
        <v>185</v>
      </c>
      <c r="D213" s="116"/>
      <c r="E213" s="119"/>
      <c r="F213" s="87"/>
      <c r="G213" s="87"/>
      <c r="H213" s="87"/>
      <c r="I213" s="87"/>
    </row>
    <row r="214" spans="1:9" ht="12.75" customHeight="1">
      <c r="A214" s="125"/>
      <c r="B214" s="122"/>
      <c r="C214" s="53" t="s">
        <v>186</v>
      </c>
      <c r="D214" s="116"/>
      <c r="E214" s="119"/>
      <c r="F214" s="87"/>
      <c r="G214" s="87"/>
      <c r="H214" s="87"/>
      <c r="I214" s="87"/>
    </row>
    <row r="215" spans="1:9" ht="13.5" customHeight="1" thickBot="1">
      <c r="A215" s="126"/>
      <c r="B215" s="123"/>
      <c r="C215" s="67" t="s">
        <v>187</v>
      </c>
      <c r="D215" s="117"/>
      <c r="E215" s="120"/>
      <c r="F215" s="90"/>
      <c r="G215" s="90"/>
      <c r="H215" s="90"/>
      <c r="I215" s="90"/>
    </row>
    <row r="216" spans="1:9" ht="13.5" customHeight="1" thickBot="1">
      <c r="A216" s="112" t="s">
        <v>260</v>
      </c>
      <c r="B216" s="113"/>
      <c r="C216" s="114"/>
      <c r="D216" s="68">
        <f>+D209</f>
        <v>21897</v>
      </c>
      <c r="E216" s="86">
        <f>+E209</f>
        <v>656.7</v>
      </c>
      <c r="F216" s="91"/>
      <c r="G216" s="92"/>
      <c r="H216" s="92"/>
      <c r="I216" s="93"/>
    </row>
    <row r="217" spans="1:9" ht="13.5" customHeight="1">
      <c r="A217" s="39"/>
      <c r="B217" s="39"/>
      <c r="C217" s="39"/>
      <c r="D217" s="70"/>
      <c r="E217" s="71"/>
      <c r="F217" s="35"/>
      <c r="G217" s="35"/>
      <c r="H217" s="35"/>
      <c r="I217" s="35"/>
    </row>
    <row r="218" spans="1:9" ht="13.5" customHeight="1">
      <c r="A218" s="39"/>
      <c r="B218" s="39"/>
      <c r="C218" s="39"/>
      <c r="D218" s="70"/>
      <c r="E218" s="71"/>
      <c r="F218" s="35"/>
      <c r="G218" s="35"/>
      <c r="H218" s="35"/>
      <c r="I218" s="35"/>
    </row>
    <row r="219" spans="1:9" ht="13.5" customHeight="1">
      <c r="A219" s="39"/>
      <c r="B219" s="39"/>
      <c r="C219" s="39"/>
      <c r="D219" s="70"/>
      <c r="E219" s="71"/>
      <c r="F219" s="35"/>
      <c r="G219" s="35"/>
      <c r="H219" s="35"/>
      <c r="I219" s="35"/>
    </row>
    <row r="220" spans="1:9" ht="13.5" customHeight="1">
      <c r="A220" s="39"/>
      <c r="B220" s="39"/>
      <c r="C220" s="39"/>
      <c r="D220" s="70"/>
      <c r="E220" s="71"/>
      <c r="F220" s="35"/>
      <c r="G220" s="35"/>
      <c r="H220" s="35"/>
      <c r="I220" s="35"/>
    </row>
    <row r="221" spans="1:9" ht="13.5" customHeight="1">
      <c r="A221" s="39"/>
      <c r="B221" s="39"/>
      <c r="C221" s="39"/>
      <c r="D221" s="70"/>
      <c r="E221" s="71"/>
      <c r="F221" s="35"/>
      <c r="G221" s="35"/>
      <c r="H221" s="35"/>
      <c r="I221" s="35"/>
    </row>
    <row r="222" spans="1:9" ht="13.5" customHeight="1">
      <c r="A222" s="39"/>
      <c r="B222" s="39"/>
      <c r="C222" s="39"/>
      <c r="D222" s="70"/>
      <c r="E222" s="71"/>
      <c r="F222" s="35"/>
      <c r="G222" s="35"/>
      <c r="H222" s="35"/>
      <c r="I222" s="35"/>
    </row>
    <row r="223" spans="6:9" ht="12" thickBot="1">
      <c r="F223" s="35"/>
      <c r="G223" s="35"/>
      <c r="H223" s="35"/>
      <c r="I223" s="35"/>
    </row>
    <row r="224" spans="1:9" s="1" customFormat="1" ht="34.5" thickBot="1">
      <c r="A224" s="124" t="s">
        <v>258</v>
      </c>
      <c r="B224" s="72" t="s">
        <v>225</v>
      </c>
      <c r="C224" s="63" t="s">
        <v>262</v>
      </c>
      <c r="D224" s="64" t="s">
        <v>242</v>
      </c>
      <c r="E224" s="85" t="s">
        <v>11</v>
      </c>
      <c r="F224" s="100" t="s">
        <v>284</v>
      </c>
      <c r="G224" s="101" t="s">
        <v>286</v>
      </c>
      <c r="H224" s="101" t="s">
        <v>287</v>
      </c>
      <c r="I224" s="102" t="s">
        <v>285</v>
      </c>
    </row>
    <row r="225" spans="1:9" ht="12.75" customHeight="1">
      <c r="A225" s="125"/>
      <c r="B225" s="121" t="s">
        <v>194</v>
      </c>
      <c r="C225" s="5" t="s">
        <v>195</v>
      </c>
      <c r="D225" s="130">
        <v>5203</v>
      </c>
      <c r="E225" s="132">
        <v>298.2</v>
      </c>
      <c r="F225" s="89"/>
      <c r="G225" s="89"/>
      <c r="H225" s="89"/>
      <c r="I225" s="89"/>
    </row>
    <row r="226" spans="1:9" ht="12.75" customHeight="1">
      <c r="A226" s="125"/>
      <c r="B226" s="127"/>
      <c r="C226" s="66" t="s">
        <v>196</v>
      </c>
      <c r="D226" s="131"/>
      <c r="E226" s="134"/>
      <c r="F226" s="87"/>
      <c r="G226" s="87"/>
      <c r="H226" s="87"/>
      <c r="I226" s="87"/>
    </row>
    <row r="227" spans="1:9" ht="17.25" customHeight="1">
      <c r="A227" s="125"/>
      <c r="B227" s="121" t="s">
        <v>197</v>
      </c>
      <c r="C227" s="74" t="s">
        <v>198</v>
      </c>
      <c r="D227" s="130">
        <v>15641</v>
      </c>
      <c r="E227" s="132">
        <v>459.9</v>
      </c>
      <c r="F227" s="87"/>
      <c r="G227" s="87"/>
      <c r="H227" s="87"/>
      <c r="I227" s="87"/>
    </row>
    <row r="228" spans="1:9" ht="12.75" customHeight="1">
      <c r="A228" s="125"/>
      <c r="B228" s="122"/>
      <c r="C228" s="74" t="s">
        <v>199</v>
      </c>
      <c r="D228" s="111"/>
      <c r="E228" s="133"/>
      <c r="F228" s="87"/>
      <c r="G228" s="87"/>
      <c r="H228" s="87"/>
      <c r="I228" s="87"/>
    </row>
    <row r="229" spans="1:9" ht="12.75" customHeight="1">
      <c r="A229" s="125"/>
      <c r="B229" s="122"/>
      <c r="C229" s="3" t="s">
        <v>238</v>
      </c>
      <c r="D229" s="111"/>
      <c r="E229" s="133"/>
      <c r="F229" s="87"/>
      <c r="G229" s="87"/>
      <c r="H229" s="87"/>
      <c r="I229" s="87"/>
    </row>
    <row r="230" spans="1:9" ht="12.75" customHeight="1">
      <c r="A230" s="125"/>
      <c r="B230" s="122"/>
      <c r="C230" s="3" t="s">
        <v>239</v>
      </c>
      <c r="D230" s="111"/>
      <c r="E230" s="133"/>
      <c r="F230" s="87"/>
      <c r="G230" s="87"/>
      <c r="H230" s="87"/>
      <c r="I230" s="87"/>
    </row>
    <row r="231" spans="1:9" ht="12.75" customHeight="1">
      <c r="A231" s="125"/>
      <c r="B231" s="122"/>
      <c r="C231" s="3" t="s">
        <v>271</v>
      </c>
      <c r="D231" s="111"/>
      <c r="E231" s="133"/>
      <c r="F231" s="87"/>
      <c r="G231" s="87"/>
      <c r="H231" s="87"/>
      <c r="I231" s="87"/>
    </row>
    <row r="232" spans="1:9" ht="12.75" customHeight="1" thickBot="1">
      <c r="A232" s="126"/>
      <c r="B232" s="123"/>
      <c r="C232" s="76" t="s">
        <v>270</v>
      </c>
      <c r="D232" s="139"/>
      <c r="E232" s="140"/>
      <c r="F232" s="90"/>
      <c r="G232" s="90"/>
      <c r="H232" s="90"/>
      <c r="I232" s="90"/>
    </row>
    <row r="233" spans="1:9" ht="12.75" customHeight="1" thickBot="1">
      <c r="A233" s="112" t="s">
        <v>260</v>
      </c>
      <c r="B233" s="113"/>
      <c r="C233" s="114"/>
      <c r="D233" s="68">
        <f>SUM(D225:D232)</f>
        <v>20844</v>
      </c>
      <c r="E233" s="86">
        <f>SUM(E225:E232)</f>
        <v>758.0999999999999</v>
      </c>
      <c r="F233" s="91"/>
      <c r="G233" s="92"/>
      <c r="H233" s="92"/>
      <c r="I233" s="93"/>
    </row>
    <row r="234" spans="1:9" ht="12.75" customHeight="1">
      <c r="A234" s="39"/>
      <c r="B234" s="39"/>
      <c r="C234" s="39"/>
      <c r="D234" s="70"/>
      <c r="E234" s="71"/>
      <c r="F234" s="35"/>
      <c r="G234" s="35"/>
      <c r="H234" s="35"/>
      <c r="I234" s="35"/>
    </row>
    <row r="235" spans="1:9" ht="12.75" customHeight="1">
      <c r="A235" s="39"/>
      <c r="B235" s="39"/>
      <c r="C235" s="39"/>
      <c r="D235" s="70"/>
      <c r="E235" s="71"/>
      <c r="F235" s="35"/>
      <c r="G235" s="35"/>
      <c r="H235" s="35"/>
      <c r="I235" s="35"/>
    </row>
    <row r="236" spans="1:9" ht="12.75" customHeight="1">
      <c r="A236" s="39"/>
      <c r="B236" s="39"/>
      <c r="C236" s="39"/>
      <c r="D236" s="70"/>
      <c r="E236" s="71"/>
      <c r="F236" s="35"/>
      <c r="G236" s="35"/>
      <c r="H236" s="35"/>
      <c r="I236" s="35"/>
    </row>
    <row r="237" spans="1:9" ht="12.75" customHeight="1">
      <c r="A237" s="39"/>
      <c r="B237" s="39"/>
      <c r="C237" s="39"/>
      <c r="D237" s="70"/>
      <c r="E237" s="71"/>
      <c r="F237" s="35"/>
      <c r="G237" s="35"/>
      <c r="H237" s="35"/>
      <c r="I237" s="35"/>
    </row>
    <row r="238" spans="1:9" ht="12.75" customHeight="1">
      <c r="A238" s="39"/>
      <c r="B238" s="39"/>
      <c r="C238" s="39"/>
      <c r="D238" s="70"/>
      <c r="E238" s="71"/>
      <c r="F238" s="35"/>
      <c r="G238" s="35"/>
      <c r="H238" s="35"/>
      <c r="I238" s="35"/>
    </row>
    <row r="239" spans="1:9" ht="12.75" customHeight="1">
      <c r="A239" s="39"/>
      <c r="B239" s="39"/>
      <c r="C239" s="39"/>
      <c r="D239" s="70"/>
      <c r="E239" s="71"/>
      <c r="F239" s="35"/>
      <c r="G239" s="35"/>
      <c r="H239" s="35"/>
      <c r="I239" s="35"/>
    </row>
    <row r="240" spans="1:9" ht="12.75" customHeight="1">
      <c r="A240" s="39"/>
      <c r="B240" s="39"/>
      <c r="C240" s="39"/>
      <c r="D240" s="70"/>
      <c r="E240" s="71"/>
      <c r="F240" s="35"/>
      <c r="G240" s="35"/>
      <c r="H240" s="35"/>
      <c r="I240" s="35"/>
    </row>
    <row r="241" spans="1:9" ht="12.75" customHeight="1">
      <c r="A241" s="39"/>
      <c r="B241" s="39"/>
      <c r="C241" s="39"/>
      <c r="D241" s="70"/>
      <c r="E241" s="71"/>
      <c r="F241" s="35"/>
      <c r="G241" s="35"/>
      <c r="H241" s="35"/>
      <c r="I241" s="35"/>
    </row>
    <row r="242" spans="1:9" ht="12.75" customHeight="1">
      <c r="A242" s="39"/>
      <c r="B242" s="39"/>
      <c r="C242" s="39"/>
      <c r="D242" s="70"/>
      <c r="E242" s="71"/>
      <c r="F242" s="35"/>
      <c r="G242" s="35"/>
      <c r="H242" s="35"/>
      <c r="I242" s="35"/>
    </row>
    <row r="243" spans="1:9" ht="12.75" customHeight="1">
      <c r="A243" s="39"/>
      <c r="B243" s="39"/>
      <c r="C243" s="39"/>
      <c r="D243" s="70"/>
      <c r="E243" s="71"/>
      <c r="F243" s="35"/>
      <c r="G243" s="35"/>
      <c r="H243" s="35"/>
      <c r="I243" s="35"/>
    </row>
    <row r="244" spans="1:9" ht="12.75" customHeight="1">
      <c r="A244" s="39"/>
      <c r="B244" s="39"/>
      <c r="C244" s="39"/>
      <c r="D244" s="70"/>
      <c r="E244" s="71"/>
      <c r="F244" s="35"/>
      <c r="G244" s="35"/>
      <c r="H244" s="35"/>
      <c r="I244" s="35"/>
    </row>
    <row r="245" ht="12" thickBot="1"/>
    <row r="246" spans="1:9" s="1" customFormat="1" ht="34.5" thickBot="1">
      <c r="A246" s="124" t="s">
        <v>157</v>
      </c>
      <c r="B246" s="63" t="s">
        <v>225</v>
      </c>
      <c r="C246" s="63" t="s">
        <v>262</v>
      </c>
      <c r="D246" s="64" t="s">
        <v>242</v>
      </c>
      <c r="E246" s="85" t="s">
        <v>11</v>
      </c>
      <c r="F246" s="100" t="s">
        <v>284</v>
      </c>
      <c r="G246" s="101" t="s">
        <v>286</v>
      </c>
      <c r="H246" s="101" t="s">
        <v>287</v>
      </c>
      <c r="I246" s="102" t="s">
        <v>285</v>
      </c>
    </row>
    <row r="247" spans="1:9" ht="12" customHeight="1">
      <c r="A247" s="125"/>
      <c r="B247" s="121" t="s">
        <v>158</v>
      </c>
      <c r="C247" s="5" t="s">
        <v>159</v>
      </c>
      <c r="D247" s="115">
        <v>31891</v>
      </c>
      <c r="E247" s="118">
        <v>580.8</v>
      </c>
      <c r="F247" s="89"/>
      <c r="G247" s="89"/>
      <c r="H247" s="89"/>
      <c r="I247" s="89"/>
    </row>
    <row r="248" spans="1:9" ht="12.75" customHeight="1">
      <c r="A248" s="125"/>
      <c r="B248" s="122"/>
      <c r="C248" s="5" t="s">
        <v>160</v>
      </c>
      <c r="D248" s="116"/>
      <c r="E248" s="119"/>
      <c r="F248" s="87"/>
      <c r="G248" s="87"/>
      <c r="H248" s="87"/>
      <c r="I248" s="87"/>
    </row>
    <row r="249" spans="1:9" ht="12.75" customHeight="1">
      <c r="A249" s="125"/>
      <c r="B249" s="122"/>
      <c r="C249" s="5" t="s">
        <v>161</v>
      </c>
      <c r="D249" s="116"/>
      <c r="E249" s="119"/>
      <c r="F249" s="87"/>
      <c r="G249" s="87"/>
      <c r="H249" s="87"/>
      <c r="I249" s="87"/>
    </row>
    <row r="250" spans="1:9" ht="12.75" customHeight="1">
      <c r="A250" s="125"/>
      <c r="B250" s="122"/>
      <c r="C250" s="5" t="s">
        <v>162</v>
      </c>
      <c r="D250" s="116"/>
      <c r="E250" s="119"/>
      <c r="F250" s="87"/>
      <c r="G250" s="87"/>
      <c r="H250" s="87"/>
      <c r="I250" s="87"/>
    </row>
    <row r="251" spans="1:9" ht="12.75" customHeight="1">
      <c r="A251" s="125"/>
      <c r="B251" s="122"/>
      <c r="C251" s="5" t="s">
        <v>163</v>
      </c>
      <c r="D251" s="116"/>
      <c r="E251" s="119"/>
      <c r="F251" s="87"/>
      <c r="G251" s="87"/>
      <c r="H251" s="87"/>
      <c r="I251" s="87"/>
    </row>
    <row r="252" spans="1:9" ht="12.75" customHeight="1">
      <c r="A252" s="125"/>
      <c r="B252" s="122"/>
      <c r="C252" s="3" t="s">
        <v>164</v>
      </c>
      <c r="D252" s="116"/>
      <c r="E252" s="119"/>
      <c r="F252" s="87"/>
      <c r="G252" s="87"/>
      <c r="H252" s="87"/>
      <c r="I252" s="87"/>
    </row>
    <row r="253" spans="1:9" ht="12.75" customHeight="1">
      <c r="A253" s="125"/>
      <c r="B253" s="122"/>
      <c r="C253" s="3" t="s">
        <v>165</v>
      </c>
      <c r="D253" s="116"/>
      <c r="E253" s="119"/>
      <c r="F253" s="87"/>
      <c r="G253" s="87"/>
      <c r="H253" s="87"/>
      <c r="I253" s="87"/>
    </row>
    <row r="254" spans="1:9" ht="12.75" customHeight="1">
      <c r="A254" s="125"/>
      <c r="B254" s="122"/>
      <c r="C254" s="53" t="s">
        <v>166</v>
      </c>
      <c r="D254" s="116"/>
      <c r="E254" s="119"/>
      <c r="F254" s="87"/>
      <c r="G254" s="87"/>
      <c r="H254" s="87"/>
      <c r="I254" s="87"/>
    </row>
    <row r="255" spans="1:9" ht="12.75" customHeight="1">
      <c r="A255" s="125"/>
      <c r="B255" s="127"/>
      <c r="C255" s="66" t="s">
        <v>167</v>
      </c>
      <c r="D255" s="128"/>
      <c r="E255" s="129"/>
      <c r="F255" s="87"/>
      <c r="G255" s="87"/>
      <c r="H255" s="87"/>
      <c r="I255" s="87"/>
    </row>
    <row r="256" spans="1:9" ht="13.5" customHeight="1">
      <c r="A256" s="125"/>
      <c r="B256" s="121" t="s">
        <v>168</v>
      </c>
      <c r="C256" s="11" t="s">
        <v>169</v>
      </c>
      <c r="D256" s="115">
        <v>18314</v>
      </c>
      <c r="E256" s="118">
        <v>717.3</v>
      </c>
      <c r="F256" s="87"/>
      <c r="G256" s="87"/>
      <c r="H256" s="87"/>
      <c r="I256" s="87"/>
    </row>
    <row r="257" spans="1:9" ht="12.75" customHeight="1">
      <c r="A257" s="125"/>
      <c r="B257" s="122"/>
      <c r="C257" s="5" t="s">
        <v>170</v>
      </c>
      <c r="D257" s="116"/>
      <c r="E257" s="119"/>
      <c r="F257" s="87"/>
      <c r="G257" s="87"/>
      <c r="H257" s="87"/>
      <c r="I257" s="87"/>
    </row>
    <row r="258" spans="1:9" ht="12.75" customHeight="1">
      <c r="A258" s="125"/>
      <c r="B258" s="122"/>
      <c r="C258" s="3" t="s">
        <v>171</v>
      </c>
      <c r="D258" s="116"/>
      <c r="E258" s="119"/>
      <c r="F258" s="87"/>
      <c r="G258" s="87"/>
      <c r="H258" s="87"/>
      <c r="I258" s="87"/>
    </row>
    <row r="259" spans="1:9" ht="12.75" customHeight="1">
      <c r="A259" s="125"/>
      <c r="B259" s="122"/>
      <c r="C259" s="3" t="s">
        <v>172</v>
      </c>
      <c r="D259" s="116"/>
      <c r="E259" s="119"/>
      <c r="F259" s="87"/>
      <c r="G259" s="87"/>
      <c r="H259" s="87"/>
      <c r="I259" s="87"/>
    </row>
    <row r="260" spans="1:9" ht="12.75" customHeight="1">
      <c r="A260" s="125"/>
      <c r="B260" s="122"/>
      <c r="C260" s="53" t="s">
        <v>173</v>
      </c>
      <c r="D260" s="116"/>
      <c r="E260" s="119"/>
      <c r="F260" s="87"/>
      <c r="G260" s="87"/>
      <c r="H260" s="87"/>
      <c r="I260" s="87"/>
    </row>
    <row r="261" spans="1:9" ht="12.75" customHeight="1">
      <c r="A261" s="125"/>
      <c r="B261" s="127"/>
      <c r="C261" s="66" t="s">
        <v>174</v>
      </c>
      <c r="D261" s="128"/>
      <c r="E261" s="129"/>
      <c r="F261" s="87"/>
      <c r="G261" s="87"/>
      <c r="H261" s="87"/>
      <c r="I261" s="87"/>
    </row>
    <row r="262" spans="1:9" ht="13.5" customHeight="1">
      <c r="A262" s="125"/>
      <c r="B262" s="122" t="s">
        <v>259</v>
      </c>
      <c r="C262" s="5" t="s">
        <v>177</v>
      </c>
      <c r="D262" s="115">
        <v>17198</v>
      </c>
      <c r="E262" s="118">
        <v>463.4</v>
      </c>
      <c r="F262" s="87"/>
      <c r="G262" s="87"/>
      <c r="H262" s="87"/>
      <c r="I262" s="87"/>
    </row>
    <row r="263" spans="1:9" ht="12.75" customHeight="1">
      <c r="A263" s="125"/>
      <c r="B263" s="122"/>
      <c r="C263" s="5" t="s">
        <v>178</v>
      </c>
      <c r="D263" s="116"/>
      <c r="E263" s="119"/>
      <c r="F263" s="87"/>
      <c r="G263" s="87"/>
      <c r="H263" s="87"/>
      <c r="I263" s="87"/>
    </row>
    <row r="264" spans="1:9" ht="12.75" customHeight="1" thickBot="1">
      <c r="A264" s="126"/>
      <c r="B264" s="123"/>
      <c r="C264" s="73" t="s">
        <v>179</v>
      </c>
      <c r="D264" s="117"/>
      <c r="E264" s="120"/>
      <c r="F264" s="90"/>
      <c r="G264" s="90"/>
      <c r="H264" s="90"/>
      <c r="I264" s="90"/>
    </row>
    <row r="265" spans="1:9" ht="12.75" customHeight="1" thickBot="1">
      <c r="A265" s="112" t="s">
        <v>260</v>
      </c>
      <c r="B265" s="113"/>
      <c r="C265" s="114"/>
      <c r="D265" s="68">
        <f>SUM(D247:D264)</f>
        <v>67403</v>
      </c>
      <c r="E265" s="86">
        <f>SUM(E247:E264)</f>
        <v>1761.5</v>
      </c>
      <c r="F265" s="91"/>
      <c r="G265" s="92"/>
      <c r="H265" s="92"/>
      <c r="I265" s="93"/>
    </row>
    <row r="266" spans="1:9" ht="12.75" customHeight="1">
      <c r="A266" s="39"/>
      <c r="B266" s="39"/>
      <c r="C266" s="39"/>
      <c r="D266" s="70"/>
      <c r="E266" s="71"/>
      <c r="F266" s="35"/>
      <c r="G266" s="35"/>
      <c r="H266" s="35"/>
      <c r="I266" s="35"/>
    </row>
    <row r="267" spans="1:9" ht="12.75" customHeight="1">
      <c r="A267" s="39"/>
      <c r="B267" s="39"/>
      <c r="C267" s="39"/>
      <c r="D267" s="70"/>
      <c r="E267" s="71"/>
      <c r="F267" s="35"/>
      <c r="G267" s="35"/>
      <c r="H267" s="35"/>
      <c r="I267" s="35"/>
    </row>
    <row r="268" ht="12" thickBot="1"/>
    <row r="269" spans="1:9" s="1" customFormat="1" ht="34.5" thickBot="1">
      <c r="A269" s="124" t="s">
        <v>189</v>
      </c>
      <c r="B269" s="63" t="s">
        <v>225</v>
      </c>
      <c r="C269" s="63" t="s">
        <v>262</v>
      </c>
      <c r="D269" s="64" t="s">
        <v>242</v>
      </c>
      <c r="E269" s="85" t="s">
        <v>11</v>
      </c>
      <c r="F269" s="100" t="s">
        <v>284</v>
      </c>
      <c r="G269" s="101" t="s">
        <v>286</v>
      </c>
      <c r="H269" s="101" t="s">
        <v>287</v>
      </c>
      <c r="I269" s="102" t="s">
        <v>285</v>
      </c>
    </row>
    <row r="270" spans="1:9" s="1" customFormat="1" ht="12.75" customHeight="1">
      <c r="A270" s="125"/>
      <c r="B270" s="121" t="s">
        <v>190</v>
      </c>
      <c r="C270" s="81" t="s">
        <v>191</v>
      </c>
      <c r="D270" s="115">
        <v>3091</v>
      </c>
      <c r="E270" s="118">
        <v>300</v>
      </c>
      <c r="F270" s="94"/>
      <c r="G270" s="94"/>
      <c r="H270" s="94"/>
      <c r="I270" s="94"/>
    </row>
    <row r="271" spans="1:9" ht="13.5" customHeight="1" thickBot="1">
      <c r="A271" s="126"/>
      <c r="B271" s="123"/>
      <c r="C271" s="80" t="s">
        <v>192</v>
      </c>
      <c r="D271" s="117"/>
      <c r="E271" s="120"/>
      <c r="F271" s="90"/>
      <c r="G271" s="90"/>
      <c r="H271" s="90"/>
      <c r="I271" s="90"/>
    </row>
    <row r="272" spans="1:9" ht="23.25" customHeight="1" thickBot="1">
      <c r="A272" s="112" t="s">
        <v>260</v>
      </c>
      <c r="B272" s="113"/>
      <c r="C272" s="114"/>
      <c r="D272" s="82">
        <f>+D270</f>
        <v>3091</v>
      </c>
      <c r="E272" s="86">
        <f>+E270</f>
        <v>300</v>
      </c>
      <c r="F272" s="91"/>
      <c r="G272" s="92"/>
      <c r="H272" s="92"/>
      <c r="I272" s="93"/>
    </row>
    <row r="273" spans="1:5" ht="11.25">
      <c r="A273" s="39"/>
      <c r="B273" s="39"/>
      <c r="C273" s="39"/>
      <c r="D273" s="70"/>
      <c r="E273" s="71"/>
    </row>
    <row r="274" spans="1:10" ht="11.25">
      <c r="A274" s="39"/>
      <c r="B274" s="39"/>
      <c r="C274" s="39"/>
      <c r="D274" s="70"/>
      <c r="E274" s="71"/>
      <c r="J274" s="2" t="s">
        <v>288</v>
      </c>
    </row>
    <row r="275" spans="1:5" ht="11.25">
      <c r="A275" s="39"/>
      <c r="B275" s="39"/>
      <c r="C275" s="39"/>
      <c r="D275" s="70"/>
      <c r="E275" s="71"/>
    </row>
    <row r="276" ht="12" thickBot="1"/>
    <row r="277" spans="1:9" ht="34.5" thickBot="1">
      <c r="A277" s="150" t="s">
        <v>261</v>
      </c>
      <c r="B277" s="151"/>
      <c r="C277" s="63" t="s">
        <v>262</v>
      </c>
      <c r="D277" s="64" t="s">
        <v>242</v>
      </c>
      <c r="E277" s="85" t="s">
        <v>11</v>
      </c>
      <c r="F277" s="100" t="s">
        <v>284</v>
      </c>
      <c r="G277" s="101" t="s">
        <v>286</v>
      </c>
      <c r="H277" s="101" t="s">
        <v>287</v>
      </c>
      <c r="I277" s="102" t="s">
        <v>285</v>
      </c>
    </row>
    <row r="278" spans="1:9" ht="13.5" customHeight="1" thickBot="1">
      <c r="A278" s="152"/>
      <c r="B278" s="153"/>
      <c r="C278" s="77">
        <v>187</v>
      </c>
      <c r="D278" s="78">
        <f>+D272+D265+D233+D216+D204+D188+D168+D137+D111+D85+D60+D27+D14</f>
        <v>667665</v>
      </c>
      <c r="E278" s="95">
        <f>+E272+E265+E233+E216+E204+E188+E168+E137+E111+E85+E60+E27+E14</f>
        <v>29755.399999999998</v>
      </c>
      <c r="F278" s="98"/>
      <c r="G278" s="73"/>
      <c r="H278" s="73"/>
      <c r="I278" s="99"/>
    </row>
  </sheetData>
  <mergeCells count="133">
    <mergeCell ref="E172:E177"/>
    <mergeCell ref="B227:B232"/>
    <mergeCell ref="A277:B278"/>
    <mergeCell ref="B262:B264"/>
    <mergeCell ref="A265:C265"/>
    <mergeCell ref="E195:E197"/>
    <mergeCell ref="B172:B177"/>
    <mergeCell ref="B195:B197"/>
    <mergeCell ref="E247:E255"/>
    <mergeCell ref="E256:E261"/>
    <mergeCell ref="B162:B167"/>
    <mergeCell ref="B119:B122"/>
    <mergeCell ref="B151:B153"/>
    <mergeCell ref="B130:B133"/>
    <mergeCell ref="B154:B156"/>
    <mergeCell ref="A137:C137"/>
    <mergeCell ref="A113:A136"/>
    <mergeCell ref="A169:E169"/>
    <mergeCell ref="D192:D194"/>
    <mergeCell ref="E192:E194"/>
    <mergeCell ref="D172:D177"/>
    <mergeCell ref="A188:C188"/>
    <mergeCell ref="A191:A203"/>
    <mergeCell ref="B198:B203"/>
    <mergeCell ref="D198:D203"/>
    <mergeCell ref="B192:B194"/>
    <mergeCell ref="D195:D197"/>
    <mergeCell ref="D134:D136"/>
    <mergeCell ref="D71:D75"/>
    <mergeCell ref="E71:E75"/>
    <mergeCell ref="D96:D105"/>
    <mergeCell ref="E96:E105"/>
    <mergeCell ref="D119:D122"/>
    <mergeCell ref="E119:E122"/>
    <mergeCell ref="E134:E136"/>
    <mergeCell ref="D106:D110"/>
    <mergeCell ref="E106:E110"/>
    <mergeCell ref="D55:D59"/>
    <mergeCell ref="E55:E59"/>
    <mergeCell ref="A17:A26"/>
    <mergeCell ref="A30:A59"/>
    <mergeCell ref="D18:D20"/>
    <mergeCell ref="E18:E20"/>
    <mergeCell ref="D21:D26"/>
    <mergeCell ref="E21:E26"/>
    <mergeCell ref="D31:D43"/>
    <mergeCell ref="E31:E43"/>
    <mergeCell ref="D44:D54"/>
    <mergeCell ref="E44:E54"/>
    <mergeCell ref="D4:D8"/>
    <mergeCell ref="E4:E8"/>
    <mergeCell ref="D9:D10"/>
    <mergeCell ref="E9:E10"/>
    <mergeCell ref="D11:D13"/>
    <mergeCell ref="E11:E13"/>
    <mergeCell ref="B18:B20"/>
    <mergeCell ref="B21:B26"/>
    <mergeCell ref="A27:C27"/>
    <mergeCell ref="A85:C85"/>
    <mergeCell ref="B55:B59"/>
    <mergeCell ref="A60:C60"/>
    <mergeCell ref="B69:B70"/>
    <mergeCell ref="B44:B54"/>
    <mergeCell ref="B31:B43"/>
    <mergeCell ref="A3:A13"/>
    <mergeCell ref="A14:C14"/>
    <mergeCell ref="B4:B8"/>
    <mergeCell ref="B9:B10"/>
    <mergeCell ref="B11:B13"/>
    <mergeCell ref="A95:A110"/>
    <mergeCell ref="B96:B105"/>
    <mergeCell ref="B106:B110"/>
    <mergeCell ref="A111:C111"/>
    <mergeCell ref="E227:E232"/>
    <mergeCell ref="B225:B226"/>
    <mergeCell ref="D225:D226"/>
    <mergeCell ref="E225:E226"/>
    <mergeCell ref="A168:C168"/>
    <mergeCell ref="D130:D133"/>
    <mergeCell ref="E130:E133"/>
    <mergeCell ref="B114:B118"/>
    <mergeCell ref="D114:D118"/>
    <mergeCell ref="E114:E118"/>
    <mergeCell ref="B123:B129"/>
    <mergeCell ref="D123:D129"/>
    <mergeCell ref="E123:E129"/>
    <mergeCell ref="B134:B136"/>
    <mergeCell ref="E198:E203"/>
    <mergeCell ref="A204:C204"/>
    <mergeCell ref="A208:A215"/>
    <mergeCell ref="B209:B215"/>
    <mergeCell ref="D209:D215"/>
    <mergeCell ref="E209:E215"/>
    <mergeCell ref="A269:A271"/>
    <mergeCell ref="B270:B271"/>
    <mergeCell ref="D270:D271"/>
    <mergeCell ref="A216:C216"/>
    <mergeCell ref="A224:A232"/>
    <mergeCell ref="D227:D232"/>
    <mergeCell ref="A246:A264"/>
    <mergeCell ref="B247:B255"/>
    <mergeCell ref="D247:D255"/>
    <mergeCell ref="A233:C233"/>
    <mergeCell ref="D76:D84"/>
    <mergeCell ref="E76:E84"/>
    <mergeCell ref="B76:B84"/>
    <mergeCell ref="A63:A84"/>
    <mergeCell ref="B71:B75"/>
    <mergeCell ref="B64:B68"/>
    <mergeCell ref="D64:D68"/>
    <mergeCell ref="E64:E68"/>
    <mergeCell ref="D69:D70"/>
    <mergeCell ref="E69:E70"/>
    <mergeCell ref="D157:D161"/>
    <mergeCell ref="E157:E161"/>
    <mergeCell ref="B157:B161"/>
    <mergeCell ref="A150:A167"/>
    <mergeCell ref="D162:D167"/>
    <mergeCell ref="D151:D153"/>
    <mergeCell ref="E151:E153"/>
    <mergeCell ref="D154:D156"/>
    <mergeCell ref="E154:E156"/>
    <mergeCell ref="E162:E167"/>
    <mergeCell ref="A272:C272"/>
    <mergeCell ref="D178:D187"/>
    <mergeCell ref="E178:E187"/>
    <mergeCell ref="B178:B187"/>
    <mergeCell ref="A171:A187"/>
    <mergeCell ref="E270:E271"/>
    <mergeCell ref="B256:B261"/>
    <mergeCell ref="D256:D261"/>
    <mergeCell ref="D262:D264"/>
    <mergeCell ref="E262:E264"/>
  </mergeCells>
  <printOptions horizontalCentered="1" verticalCentered="1"/>
  <pageMargins left="0.7480314960629921" right="0.7480314960629921" top="0.31496062992125984" bottom="0.2755905511811024" header="0.2362204724409449" footer="0.4330708661417323"/>
  <pageSetup horizontalDpi="300" verticalDpi="300" orientation="landscape" paperSize="9" r:id="rId1"/>
  <headerFooter alignWithMargins="0">
    <oddHeader>&amp;L&amp;"Arial Greek,Έντονα\&amp;11ΠΕΡΙΟΧΕΣ ΠΑΡΕΜΒΑΣΗΣ ΟΛΟΚΛΗΡΩΜΕΝΩΝ ΠΡΟΓΡΑΜΜΑΤΩΝ ΑΝΑΠΤΥΞΗΣ ΑΓΡΟΤΙΚΟΥ ΧΩΡΟΥ</oddHeader>
    <oddFooter>&amp;R&amp;P</oddFooter>
  </headerFooter>
  <rowBreaks count="5" manualBreakCount="5">
    <brk id="27" max="255" man="1"/>
    <brk id="60" max="255" man="1"/>
    <brk id="111" max="255" man="1"/>
    <brk id="169" max="255" man="1"/>
    <brk id="20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D26">
      <selection activeCell="G43" sqref="G43"/>
    </sheetView>
  </sheetViews>
  <sheetFormatPr defaultColWidth="9.00390625" defaultRowHeight="12.75"/>
  <cols>
    <col min="1" max="1" width="12.00390625" style="2" customWidth="1"/>
    <col min="2" max="2" width="5.00390625" style="2" customWidth="1"/>
    <col min="3" max="3" width="13.00390625" style="2" customWidth="1"/>
    <col min="4" max="4" width="15.00390625" style="2" customWidth="1"/>
    <col min="5" max="5" width="6.875" style="2" customWidth="1"/>
    <col min="6" max="6" width="7.25390625" style="2" customWidth="1"/>
    <col min="7" max="7" width="7.75390625" style="2" customWidth="1"/>
    <col min="8" max="9" width="9.125" style="2" customWidth="1"/>
    <col min="10" max="12" width="9.125" style="30" customWidth="1"/>
    <col min="13" max="13" width="9.125" style="33" customWidth="1"/>
    <col min="14" max="14" width="12.625" style="32" customWidth="1"/>
    <col min="15" max="16384" width="9.125" style="2" customWidth="1"/>
  </cols>
  <sheetData>
    <row r="1" ht="11.25">
      <c r="A1" s="1" t="s">
        <v>157</v>
      </c>
    </row>
    <row r="2" ht="12" thickBot="1"/>
    <row r="3" spans="1:14" ht="33.75" customHeight="1">
      <c r="A3" s="124" t="s">
        <v>225</v>
      </c>
      <c r="B3" s="190" t="s">
        <v>7</v>
      </c>
      <c r="C3" s="190" t="s">
        <v>158</v>
      </c>
      <c r="D3" s="190" t="s">
        <v>14</v>
      </c>
      <c r="E3" s="193" t="s">
        <v>0</v>
      </c>
      <c r="F3" s="193"/>
      <c r="G3" s="193"/>
      <c r="H3" s="193"/>
      <c r="I3" s="193"/>
      <c r="J3" s="197" t="s">
        <v>10</v>
      </c>
      <c r="K3" s="197"/>
      <c r="L3" s="197"/>
      <c r="M3" s="198" t="s">
        <v>11</v>
      </c>
      <c r="N3" s="214" t="s">
        <v>220</v>
      </c>
    </row>
    <row r="4" spans="1:14" ht="33.75">
      <c r="A4" s="125"/>
      <c r="B4" s="122"/>
      <c r="C4" s="122"/>
      <c r="D4" s="127"/>
      <c r="E4" s="7">
        <v>1971</v>
      </c>
      <c r="F4" s="7">
        <v>1981</v>
      </c>
      <c r="G4" s="7">
        <v>1991</v>
      </c>
      <c r="H4" s="8" t="s">
        <v>1</v>
      </c>
      <c r="I4" s="8" t="s">
        <v>2</v>
      </c>
      <c r="J4" s="31" t="s">
        <v>3</v>
      </c>
      <c r="K4" s="31" t="s">
        <v>4</v>
      </c>
      <c r="L4" s="31" t="s">
        <v>5</v>
      </c>
      <c r="M4" s="199"/>
      <c r="N4" s="215"/>
    </row>
    <row r="5" spans="1:14" ht="12.75" customHeight="1">
      <c r="A5" s="125"/>
      <c r="B5" s="122"/>
      <c r="C5" s="122"/>
      <c r="D5" s="5" t="s">
        <v>159</v>
      </c>
      <c r="E5" s="13">
        <v>3899</v>
      </c>
      <c r="F5" s="13">
        <v>3888</v>
      </c>
      <c r="G5" s="13">
        <v>3999</v>
      </c>
      <c r="H5" s="6">
        <f>+(F5-E5)/E5</f>
        <v>-0.0028212362144139523</v>
      </c>
      <c r="I5" s="6">
        <f>+(G5-F5)/F5</f>
        <v>0.02854938271604938</v>
      </c>
      <c r="J5" s="6">
        <v>0.631</v>
      </c>
      <c r="K5" s="6">
        <v>0.145</v>
      </c>
      <c r="L5" s="6">
        <v>0.224</v>
      </c>
      <c r="M5" s="26">
        <v>65</v>
      </c>
      <c r="N5" s="22">
        <f aca="true" t="shared" si="0" ref="N5:N14">+G5/M5</f>
        <v>61.52307692307692</v>
      </c>
    </row>
    <row r="6" spans="1:14" ht="12.75" customHeight="1">
      <c r="A6" s="125"/>
      <c r="B6" s="122"/>
      <c r="C6" s="122"/>
      <c r="D6" s="5" t="s">
        <v>160</v>
      </c>
      <c r="E6" s="13">
        <v>4012</v>
      </c>
      <c r="F6" s="13">
        <v>3955</v>
      </c>
      <c r="G6" s="13">
        <v>3838</v>
      </c>
      <c r="H6" s="6">
        <f aca="true" t="shared" si="1" ref="H6:I14">+(F6-E6)/E6</f>
        <v>-0.014207377866400797</v>
      </c>
      <c r="I6" s="6">
        <f t="shared" si="1"/>
        <v>-0.029582806573957017</v>
      </c>
      <c r="J6" s="6">
        <v>0.582</v>
      </c>
      <c r="K6" s="6">
        <v>0.104</v>
      </c>
      <c r="L6" s="6">
        <v>0.314</v>
      </c>
      <c r="M6" s="26">
        <v>131.1</v>
      </c>
      <c r="N6" s="22">
        <f t="shared" si="0"/>
        <v>29.275362318840582</v>
      </c>
    </row>
    <row r="7" spans="1:14" ht="12.75" customHeight="1">
      <c r="A7" s="125"/>
      <c r="B7" s="122"/>
      <c r="C7" s="122"/>
      <c r="D7" s="5" t="s">
        <v>161</v>
      </c>
      <c r="E7" s="13">
        <v>3237</v>
      </c>
      <c r="F7" s="13">
        <v>3256</v>
      </c>
      <c r="G7" s="13">
        <v>3124</v>
      </c>
      <c r="H7" s="6">
        <f t="shared" si="1"/>
        <v>0.005869632375656472</v>
      </c>
      <c r="I7" s="6">
        <f t="shared" si="1"/>
        <v>-0.04054054054054054</v>
      </c>
      <c r="J7" s="6">
        <v>0.649</v>
      </c>
      <c r="K7" s="6">
        <v>0.114</v>
      </c>
      <c r="L7" s="6">
        <v>0.237</v>
      </c>
      <c r="M7" s="26">
        <v>41.7</v>
      </c>
      <c r="N7" s="22">
        <f t="shared" si="0"/>
        <v>74.91606714628297</v>
      </c>
    </row>
    <row r="8" spans="1:14" ht="12.75" customHeight="1">
      <c r="A8" s="125"/>
      <c r="B8" s="122"/>
      <c r="C8" s="122"/>
      <c r="D8" s="5" t="s">
        <v>162</v>
      </c>
      <c r="E8" s="13">
        <v>2003</v>
      </c>
      <c r="F8" s="13">
        <v>2151</v>
      </c>
      <c r="G8" s="13">
        <v>2130</v>
      </c>
      <c r="H8" s="6">
        <f t="shared" si="1"/>
        <v>0.07388916625062407</v>
      </c>
      <c r="I8" s="6">
        <f t="shared" si="1"/>
        <v>-0.009762900976290097</v>
      </c>
      <c r="J8" s="6">
        <v>0.615</v>
      </c>
      <c r="K8" s="6">
        <v>0.116</v>
      </c>
      <c r="L8" s="6">
        <v>0.268</v>
      </c>
      <c r="M8" s="26">
        <v>21.4</v>
      </c>
      <c r="N8" s="22">
        <f t="shared" si="0"/>
        <v>99.53271028037383</v>
      </c>
    </row>
    <row r="9" spans="1:14" ht="12.75" customHeight="1">
      <c r="A9" s="125"/>
      <c r="B9" s="122"/>
      <c r="C9" s="122"/>
      <c r="D9" s="5" t="s">
        <v>163</v>
      </c>
      <c r="E9" s="13">
        <v>2843</v>
      </c>
      <c r="F9" s="13">
        <v>2978</v>
      </c>
      <c r="G9" s="13">
        <v>3101</v>
      </c>
      <c r="H9" s="6">
        <f t="shared" si="1"/>
        <v>0.04748505100246219</v>
      </c>
      <c r="I9" s="6">
        <f t="shared" si="1"/>
        <v>0.041302887844190735</v>
      </c>
      <c r="J9" s="6">
        <v>0.763</v>
      </c>
      <c r="K9" s="6">
        <v>0.086</v>
      </c>
      <c r="L9" s="6">
        <v>0.151</v>
      </c>
      <c r="M9" s="26">
        <v>56.6</v>
      </c>
      <c r="N9" s="22">
        <f t="shared" si="0"/>
        <v>54.78798586572438</v>
      </c>
    </row>
    <row r="10" spans="1:14" ht="12.75" customHeight="1">
      <c r="A10" s="125"/>
      <c r="B10" s="122"/>
      <c r="C10" s="122"/>
      <c r="D10" s="3" t="s">
        <v>164</v>
      </c>
      <c r="E10" s="14">
        <v>4806</v>
      </c>
      <c r="F10" s="14">
        <v>5296</v>
      </c>
      <c r="G10" s="14">
        <v>5176</v>
      </c>
      <c r="H10" s="4">
        <f t="shared" si="1"/>
        <v>0.10195588847274241</v>
      </c>
      <c r="I10" s="4">
        <f t="shared" si="1"/>
        <v>-0.022658610271903322</v>
      </c>
      <c r="J10" s="4">
        <v>0.7</v>
      </c>
      <c r="K10" s="4">
        <v>0.098</v>
      </c>
      <c r="L10" s="4">
        <v>0.202</v>
      </c>
      <c r="M10" s="27">
        <v>99</v>
      </c>
      <c r="N10" s="23">
        <f t="shared" si="0"/>
        <v>52.282828282828284</v>
      </c>
    </row>
    <row r="11" spans="1:14" ht="12.75" customHeight="1">
      <c r="A11" s="125"/>
      <c r="B11" s="122"/>
      <c r="C11" s="122"/>
      <c r="D11" s="5" t="s">
        <v>165</v>
      </c>
      <c r="E11" s="13">
        <v>4004</v>
      </c>
      <c r="F11" s="13">
        <v>4227</v>
      </c>
      <c r="G11" s="13">
        <v>4279</v>
      </c>
      <c r="H11" s="6">
        <f aca="true" t="shared" si="2" ref="H11:I13">+(F11-E11)/E11</f>
        <v>0.055694305694305696</v>
      </c>
      <c r="I11" s="6">
        <f t="shared" si="2"/>
        <v>0.012301868937780932</v>
      </c>
      <c r="J11" s="6">
        <v>0.565</v>
      </c>
      <c r="K11" s="6">
        <v>0.121</v>
      </c>
      <c r="L11" s="6">
        <v>0.314</v>
      </c>
      <c r="M11" s="26">
        <v>31.5</v>
      </c>
      <c r="N11" s="22">
        <f>+G11/M11</f>
        <v>135.84126984126985</v>
      </c>
    </row>
    <row r="12" spans="1:14" ht="12.75" customHeight="1">
      <c r="A12" s="125"/>
      <c r="B12" s="122"/>
      <c r="C12" s="122"/>
      <c r="D12" s="5" t="s">
        <v>166</v>
      </c>
      <c r="E12" s="13">
        <v>3302</v>
      </c>
      <c r="F12" s="13">
        <v>3487</v>
      </c>
      <c r="G12" s="13">
        <v>3414</v>
      </c>
      <c r="H12" s="6">
        <f t="shared" si="2"/>
        <v>0.05602665051483949</v>
      </c>
      <c r="I12" s="6">
        <f t="shared" si="2"/>
        <v>-0.020934901061084026</v>
      </c>
      <c r="J12" s="6">
        <v>0.724</v>
      </c>
      <c r="K12" s="6">
        <v>0.093</v>
      </c>
      <c r="L12" s="6">
        <v>0.182</v>
      </c>
      <c r="M12" s="26">
        <v>71.8</v>
      </c>
      <c r="N12" s="22">
        <f>+G12/M12</f>
        <v>47.54874651810585</v>
      </c>
    </row>
    <row r="13" spans="1:14" ht="12.75" customHeight="1">
      <c r="A13" s="125"/>
      <c r="B13" s="122"/>
      <c r="C13" s="122"/>
      <c r="D13" s="3" t="s">
        <v>167</v>
      </c>
      <c r="E13" s="14">
        <v>2727</v>
      </c>
      <c r="F13" s="14">
        <v>2979</v>
      </c>
      <c r="G13" s="14">
        <v>2830</v>
      </c>
      <c r="H13" s="4">
        <f t="shared" si="2"/>
        <v>0.0924092409240924</v>
      </c>
      <c r="I13" s="4">
        <f t="shared" si="2"/>
        <v>-0.050016784155756965</v>
      </c>
      <c r="J13" s="4">
        <v>0.608</v>
      </c>
      <c r="K13" s="4">
        <v>0.178</v>
      </c>
      <c r="L13" s="4">
        <v>0.214</v>
      </c>
      <c r="M13" s="27">
        <v>62.7</v>
      </c>
      <c r="N13" s="23">
        <f>+G13/M13</f>
        <v>45.135566188197764</v>
      </c>
    </row>
    <row r="14" spans="1:14" s="1" customFormat="1" ht="23.25" thickBot="1">
      <c r="A14" s="126"/>
      <c r="B14" s="123"/>
      <c r="C14" s="123"/>
      <c r="D14" s="46" t="s">
        <v>9</v>
      </c>
      <c r="E14" s="47">
        <f>SUM(E5:E13)</f>
        <v>30833</v>
      </c>
      <c r="F14" s="47">
        <f>SUM(F5:F13)</f>
        <v>32217</v>
      </c>
      <c r="G14" s="47">
        <f>SUM(G5:G13)</f>
        <v>31891</v>
      </c>
      <c r="H14" s="48">
        <f t="shared" si="1"/>
        <v>0.04488697175104596</v>
      </c>
      <c r="I14" s="48">
        <f t="shared" si="1"/>
        <v>-0.010118881335940652</v>
      </c>
      <c r="J14" s="48">
        <v>0.65</v>
      </c>
      <c r="K14" s="48">
        <v>0.116</v>
      </c>
      <c r="L14" s="48">
        <v>0.234</v>
      </c>
      <c r="M14" s="50">
        <f>SUM(M5:M13)</f>
        <v>580.8000000000001</v>
      </c>
      <c r="N14" s="49">
        <f t="shared" si="0"/>
        <v>54.90874655647382</v>
      </c>
    </row>
    <row r="16" ht="11.25">
      <c r="A16" s="34"/>
    </row>
    <row r="18" ht="11.25">
      <c r="A18" s="1" t="s">
        <v>157</v>
      </c>
    </row>
    <row r="19" ht="12" thickBot="1"/>
    <row r="20" spans="1:14" ht="33.75" customHeight="1">
      <c r="A20" s="124" t="s">
        <v>224</v>
      </c>
      <c r="B20" s="190" t="s">
        <v>22</v>
      </c>
      <c r="C20" s="190" t="s">
        <v>168</v>
      </c>
      <c r="D20" s="190" t="s">
        <v>14</v>
      </c>
      <c r="E20" s="193" t="s">
        <v>0</v>
      </c>
      <c r="F20" s="193"/>
      <c r="G20" s="193"/>
      <c r="H20" s="193"/>
      <c r="I20" s="193"/>
      <c r="J20" s="197" t="s">
        <v>10</v>
      </c>
      <c r="K20" s="197"/>
      <c r="L20" s="197"/>
      <c r="M20" s="198" t="s">
        <v>11</v>
      </c>
      <c r="N20" s="214" t="s">
        <v>220</v>
      </c>
    </row>
    <row r="21" spans="1:14" ht="33.75">
      <c r="A21" s="125"/>
      <c r="B21" s="122"/>
      <c r="C21" s="122"/>
      <c r="D21" s="127"/>
      <c r="E21" s="7">
        <v>1971</v>
      </c>
      <c r="F21" s="7">
        <v>1981</v>
      </c>
      <c r="G21" s="7">
        <v>1991</v>
      </c>
      <c r="H21" s="8" t="s">
        <v>1</v>
      </c>
      <c r="I21" s="8" t="s">
        <v>2</v>
      </c>
      <c r="J21" s="31" t="s">
        <v>3</v>
      </c>
      <c r="K21" s="31" t="s">
        <v>4</v>
      </c>
      <c r="L21" s="31" t="s">
        <v>5</v>
      </c>
      <c r="M21" s="199"/>
      <c r="N21" s="215"/>
    </row>
    <row r="22" spans="1:14" ht="12.75" customHeight="1">
      <c r="A22" s="125"/>
      <c r="B22" s="122"/>
      <c r="C22" s="122"/>
      <c r="D22" s="5" t="s">
        <v>169</v>
      </c>
      <c r="E22" s="13">
        <v>2223</v>
      </c>
      <c r="F22" s="13">
        <v>1952</v>
      </c>
      <c r="G22" s="13">
        <v>1673</v>
      </c>
      <c r="H22" s="6">
        <f>+(F22-E22)/E22</f>
        <v>-0.12190733243364822</v>
      </c>
      <c r="I22" s="6">
        <f>+(G22-F22)/F22</f>
        <v>-0.14293032786885246</v>
      </c>
      <c r="J22" s="6">
        <v>0.682</v>
      </c>
      <c r="K22" s="6">
        <v>0.095</v>
      </c>
      <c r="L22" s="6">
        <v>0.223</v>
      </c>
      <c r="M22" s="26">
        <v>136.7</v>
      </c>
      <c r="N22" s="22">
        <f aca="true" t="shared" si="3" ref="N22:N28">+G22/M22</f>
        <v>12.238478419897588</v>
      </c>
    </row>
    <row r="23" spans="1:14" ht="12.75" customHeight="1">
      <c r="A23" s="125"/>
      <c r="B23" s="122"/>
      <c r="C23" s="122"/>
      <c r="D23" s="5" t="s">
        <v>170</v>
      </c>
      <c r="E23" s="13">
        <v>2975</v>
      </c>
      <c r="F23" s="13">
        <v>3306</v>
      </c>
      <c r="G23" s="13">
        <v>3464</v>
      </c>
      <c r="H23" s="6">
        <f aca="true" t="shared" si="4" ref="H23:I28">+(F23-E23)/E23</f>
        <v>0.11126050420168067</v>
      </c>
      <c r="I23" s="6">
        <f t="shared" si="4"/>
        <v>0.04779189352692075</v>
      </c>
      <c r="J23" s="6">
        <v>0.63</v>
      </c>
      <c r="K23" s="6">
        <v>0.117</v>
      </c>
      <c r="L23" s="6">
        <v>0.253</v>
      </c>
      <c r="M23" s="26">
        <v>166.6</v>
      </c>
      <c r="N23" s="22">
        <f t="shared" si="3"/>
        <v>20.79231692677071</v>
      </c>
    </row>
    <row r="24" spans="1:14" ht="12.75" customHeight="1">
      <c r="A24" s="125"/>
      <c r="B24" s="122"/>
      <c r="C24" s="122"/>
      <c r="D24" s="5" t="s">
        <v>171</v>
      </c>
      <c r="E24" s="13">
        <v>7031</v>
      </c>
      <c r="F24" s="13">
        <v>6608</v>
      </c>
      <c r="G24" s="13">
        <v>6558</v>
      </c>
      <c r="H24" s="6">
        <f t="shared" si="4"/>
        <v>-0.06016213909827905</v>
      </c>
      <c r="I24" s="6">
        <f t="shared" si="4"/>
        <v>-0.007566585956416465</v>
      </c>
      <c r="J24" s="6">
        <v>0.503</v>
      </c>
      <c r="K24" s="6">
        <v>0.159</v>
      </c>
      <c r="L24" s="6">
        <v>0.337</v>
      </c>
      <c r="M24" s="26">
        <v>149</v>
      </c>
      <c r="N24" s="22">
        <f t="shared" si="3"/>
        <v>44.013422818791945</v>
      </c>
    </row>
    <row r="25" spans="1:14" ht="12.75" customHeight="1">
      <c r="A25" s="125"/>
      <c r="B25" s="122"/>
      <c r="C25" s="122"/>
      <c r="D25" s="3" t="s">
        <v>172</v>
      </c>
      <c r="E25" s="14">
        <v>3607</v>
      </c>
      <c r="F25" s="14">
        <v>3343</v>
      </c>
      <c r="G25" s="14">
        <v>3386</v>
      </c>
      <c r="H25" s="4">
        <f t="shared" si="4"/>
        <v>-0.07319101746603826</v>
      </c>
      <c r="I25" s="4">
        <f t="shared" si="4"/>
        <v>0.012862698175291655</v>
      </c>
      <c r="J25" s="4">
        <v>0.669</v>
      </c>
      <c r="K25" s="4">
        <v>0.083</v>
      </c>
      <c r="L25" s="4">
        <v>0.248</v>
      </c>
      <c r="M25" s="27">
        <v>55.3</v>
      </c>
      <c r="N25" s="23">
        <f t="shared" si="3"/>
        <v>61.22965641952984</v>
      </c>
    </row>
    <row r="26" spans="1:14" ht="12.75" customHeight="1">
      <c r="A26" s="125"/>
      <c r="B26" s="122"/>
      <c r="C26" s="122"/>
      <c r="D26" s="5" t="s">
        <v>173</v>
      </c>
      <c r="E26" s="13">
        <v>2290</v>
      </c>
      <c r="F26" s="13">
        <v>1907</v>
      </c>
      <c r="G26" s="13">
        <v>1539</v>
      </c>
      <c r="H26" s="17">
        <f>+(F26-E26)/E26</f>
        <v>-0.16724890829694322</v>
      </c>
      <c r="I26" s="17">
        <f>+(G26-F26)/F26</f>
        <v>-0.19297325642370214</v>
      </c>
      <c r="J26" s="6">
        <v>0.788</v>
      </c>
      <c r="K26" s="6">
        <v>0.048</v>
      </c>
      <c r="L26" s="6">
        <v>0.163</v>
      </c>
      <c r="M26" s="26">
        <v>136.6</v>
      </c>
      <c r="N26" s="22">
        <f>+G26/M26</f>
        <v>11.266471449487556</v>
      </c>
    </row>
    <row r="27" spans="1:14" ht="12.75" customHeight="1">
      <c r="A27" s="125"/>
      <c r="B27" s="122"/>
      <c r="C27" s="122"/>
      <c r="D27" s="5" t="s">
        <v>174</v>
      </c>
      <c r="E27" s="13">
        <v>2161</v>
      </c>
      <c r="F27" s="13">
        <v>2735</v>
      </c>
      <c r="G27" s="13">
        <v>1694</v>
      </c>
      <c r="H27" s="18">
        <f>+(F27-E27)/E27</f>
        <v>0.26561776955113375</v>
      </c>
      <c r="I27" s="18">
        <f>+(G27-F27)/F27</f>
        <v>-0.38062157221206583</v>
      </c>
      <c r="J27" s="4">
        <v>0.734</v>
      </c>
      <c r="K27" s="4">
        <v>0.069</v>
      </c>
      <c r="L27" s="4">
        <v>0.197</v>
      </c>
      <c r="M27" s="27">
        <v>73.1</v>
      </c>
      <c r="N27" s="23">
        <f>+G27/M27</f>
        <v>23.17373461012312</v>
      </c>
    </row>
    <row r="28" spans="1:14" s="1" customFormat="1" ht="23.25" thickBot="1">
      <c r="A28" s="126"/>
      <c r="B28" s="123"/>
      <c r="C28" s="123"/>
      <c r="D28" s="46" t="s">
        <v>9</v>
      </c>
      <c r="E28" s="47">
        <f>SUM(E22:E27)</f>
        <v>20287</v>
      </c>
      <c r="F28" s="47">
        <f>SUM(F22:F27)</f>
        <v>19851</v>
      </c>
      <c r="G28" s="47">
        <f>SUM(G22:G27)</f>
        <v>18314</v>
      </c>
      <c r="H28" s="48">
        <f t="shared" si="4"/>
        <v>-0.02149159560309558</v>
      </c>
      <c r="I28" s="48">
        <f t="shared" si="4"/>
        <v>-0.07742682988262556</v>
      </c>
      <c r="J28" s="48">
        <v>0.624</v>
      </c>
      <c r="K28" s="48">
        <v>0.112</v>
      </c>
      <c r="L28" s="48">
        <v>0.264</v>
      </c>
      <c r="M28" s="50">
        <f>SUM(M22:M27)</f>
        <v>717.3</v>
      </c>
      <c r="N28" s="49">
        <f t="shared" si="3"/>
        <v>25.531855569496724</v>
      </c>
    </row>
    <row r="29" spans="8:9" ht="11.25">
      <c r="H29" s="21"/>
      <c r="I29" s="21"/>
    </row>
    <row r="30" spans="8:14" s="34" customFormat="1" ht="11.25">
      <c r="H30" s="45"/>
      <c r="I30" s="45"/>
      <c r="J30" s="42"/>
      <c r="K30" s="42"/>
      <c r="L30" s="42"/>
      <c r="M30" s="44"/>
      <c r="N30" s="43"/>
    </row>
    <row r="32" ht="11.25">
      <c r="A32" s="1" t="s">
        <v>157</v>
      </c>
    </row>
    <row r="33" ht="12" thickBot="1"/>
    <row r="34" spans="1:14" ht="33.75" customHeight="1">
      <c r="A34" s="124" t="s">
        <v>225</v>
      </c>
      <c r="B34" s="190" t="s">
        <v>21</v>
      </c>
      <c r="C34" s="190" t="s">
        <v>176</v>
      </c>
      <c r="D34" s="190" t="s">
        <v>14</v>
      </c>
      <c r="E34" s="193" t="s">
        <v>0</v>
      </c>
      <c r="F34" s="193"/>
      <c r="G34" s="193"/>
      <c r="H34" s="193"/>
      <c r="I34" s="193"/>
      <c r="J34" s="197" t="s">
        <v>10</v>
      </c>
      <c r="K34" s="197"/>
      <c r="L34" s="197"/>
      <c r="M34" s="198" t="s">
        <v>11</v>
      </c>
      <c r="N34" s="214" t="s">
        <v>220</v>
      </c>
    </row>
    <row r="35" spans="1:14" ht="33.75">
      <c r="A35" s="200"/>
      <c r="B35" s="195"/>
      <c r="C35" s="195"/>
      <c r="D35" s="127"/>
      <c r="E35" s="7">
        <v>1971</v>
      </c>
      <c r="F35" s="7">
        <v>1981</v>
      </c>
      <c r="G35" s="7">
        <v>1991</v>
      </c>
      <c r="H35" s="8" t="s">
        <v>1</v>
      </c>
      <c r="I35" s="8" t="s">
        <v>2</v>
      </c>
      <c r="J35" s="31" t="s">
        <v>3</v>
      </c>
      <c r="K35" s="31" t="s">
        <v>4</v>
      </c>
      <c r="L35" s="31" t="s">
        <v>5</v>
      </c>
      <c r="M35" s="199"/>
      <c r="N35" s="215"/>
    </row>
    <row r="36" spans="1:14" ht="11.25">
      <c r="A36" s="200"/>
      <c r="B36" s="195"/>
      <c r="C36" s="195"/>
      <c r="D36" s="5" t="s">
        <v>177</v>
      </c>
      <c r="E36" s="13">
        <v>4552</v>
      </c>
      <c r="F36" s="13">
        <v>4281</v>
      </c>
      <c r="G36" s="13">
        <v>4285</v>
      </c>
      <c r="H36" s="6">
        <f>+(F36-E36)/E36</f>
        <v>-0.05953427065026362</v>
      </c>
      <c r="I36" s="6">
        <f>+(G36-F36)/F36</f>
        <v>0.000934361130576968</v>
      </c>
      <c r="J36" s="6">
        <v>0.551</v>
      </c>
      <c r="K36" s="6">
        <v>0.153</v>
      </c>
      <c r="L36" s="6">
        <v>0.296</v>
      </c>
      <c r="M36" s="26">
        <v>131</v>
      </c>
      <c r="N36" s="22">
        <f>+G36/M36</f>
        <v>32.70992366412214</v>
      </c>
    </row>
    <row r="37" spans="1:14" ht="11.25">
      <c r="A37" s="200"/>
      <c r="B37" s="195"/>
      <c r="C37" s="195"/>
      <c r="D37" s="5" t="s">
        <v>178</v>
      </c>
      <c r="E37" s="13">
        <v>5560</v>
      </c>
      <c r="F37" s="13">
        <v>5558</v>
      </c>
      <c r="G37" s="13">
        <v>5725</v>
      </c>
      <c r="H37" s="6">
        <f aca="true" t="shared" si="5" ref="H37:I39">+(F37-E37)/E37</f>
        <v>-0.00035971223021582735</v>
      </c>
      <c r="I37" s="6">
        <f t="shared" si="5"/>
        <v>0.030046779417056496</v>
      </c>
      <c r="J37" s="6">
        <v>0.617</v>
      </c>
      <c r="K37" s="6">
        <v>0.108</v>
      </c>
      <c r="L37" s="6">
        <v>0.275</v>
      </c>
      <c r="M37" s="26">
        <v>137.8</v>
      </c>
      <c r="N37" s="22">
        <f>+G37/M37</f>
        <v>41.54571843251088</v>
      </c>
    </row>
    <row r="38" spans="1:14" ht="11.25">
      <c r="A38" s="200"/>
      <c r="B38" s="195"/>
      <c r="C38" s="195"/>
      <c r="D38" s="5" t="s">
        <v>179</v>
      </c>
      <c r="E38" s="13">
        <v>7131</v>
      </c>
      <c r="F38" s="13">
        <v>6827</v>
      </c>
      <c r="G38" s="13">
        <v>7188</v>
      </c>
      <c r="H38" s="6">
        <f t="shared" si="5"/>
        <v>-0.04263076707334175</v>
      </c>
      <c r="I38" s="6">
        <f t="shared" si="5"/>
        <v>0.05287827742785997</v>
      </c>
      <c r="J38" s="6">
        <v>0.504</v>
      </c>
      <c r="K38" s="6">
        <v>0.159</v>
      </c>
      <c r="L38" s="6">
        <v>0.337</v>
      </c>
      <c r="M38" s="26">
        <v>194.6</v>
      </c>
      <c r="N38" s="22">
        <f>+G38/M38</f>
        <v>36.93730729701953</v>
      </c>
    </row>
    <row r="39" spans="1:14" s="1" customFormat="1" ht="23.25" thickBot="1">
      <c r="A39" s="201"/>
      <c r="B39" s="196"/>
      <c r="C39" s="196"/>
      <c r="D39" s="46" t="s">
        <v>9</v>
      </c>
      <c r="E39" s="47">
        <f>SUM(E36:E38)</f>
        <v>17243</v>
      </c>
      <c r="F39" s="47">
        <f>SUM(F36:F38)</f>
        <v>16666</v>
      </c>
      <c r="G39" s="47">
        <f>SUM(G36:G38)</f>
        <v>17198</v>
      </c>
      <c r="H39" s="48">
        <f t="shared" si="5"/>
        <v>-0.03346285449167778</v>
      </c>
      <c r="I39" s="48">
        <f t="shared" si="5"/>
        <v>0.03192127685107404</v>
      </c>
      <c r="J39" s="48">
        <v>0.552</v>
      </c>
      <c r="K39" s="48">
        <v>0.141</v>
      </c>
      <c r="L39" s="48">
        <v>0.307</v>
      </c>
      <c r="M39" s="50">
        <f>SUM(M36:M38)</f>
        <v>463.4</v>
      </c>
      <c r="N39" s="49">
        <f>+G39/M39</f>
        <v>37.11264566249461</v>
      </c>
    </row>
  </sheetData>
  <mergeCells count="24">
    <mergeCell ref="N34:N35"/>
    <mergeCell ref="A34:A39"/>
    <mergeCell ref="B34:B39"/>
    <mergeCell ref="C34:C39"/>
    <mergeCell ref="D34:D35"/>
    <mergeCell ref="E34:I34"/>
    <mergeCell ref="J34:L34"/>
    <mergeCell ref="M34:M35"/>
    <mergeCell ref="N3:N4"/>
    <mergeCell ref="D20:D21"/>
    <mergeCell ref="E20:I20"/>
    <mergeCell ref="J20:L20"/>
    <mergeCell ref="M20:M21"/>
    <mergeCell ref="N20:N21"/>
    <mergeCell ref="D3:D4"/>
    <mergeCell ref="E3:I3"/>
    <mergeCell ref="J3:L3"/>
    <mergeCell ref="M3:M4"/>
    <mergeCell ref="A3:A14"/>
    <mergeCell ref="B3:B14"/>
    <mergeCell ref="C3:C14"/>
    <mergeCell ref="A20:A28"/>
    <mergeCell ref="B20:B28"/>
    <mergeCell ref="C20:C28"/>
  </mergeCells>
  <printOptions horizontalCentered="1" verticalCentered="1"/>
  <pageMargins left="0.76" right="0.46" top="0.984251968503937" bottom="0.984251968503937" header="0.5118110236220472" footer="0.5118110236220472"/>
  <pageSetup horizontalDpi="300" verticalDpi="300" orientation="landscape" paperSize="9" r:id="rId1"/>
  <rowBreaks count="2" manualBreakCount="2">
    <brk id="16" max="255" man="1"/>
    <brk id="3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D4">
      <selection activeCell="L22" sqref="L22"/>
    </sheetView>
  </sheetViews>
  <sheetFormatPr defaultColWidth="9.00390625" defaultRowHeight="12.75"/>
  <cols>
    <col min="1" max="1" width="12.875" style="2" customWidth="1"/>
    <col min="2" max="2" width="5.00390625" style="2" customWidth="1"/>
    <col min="3" max="3" width="9.125" style="2" customWidth="1"/>
    <col min="4" max="4" width="15.00390625" style="2" customWidth="1"/>
    <col min="5" max="5" width="6.875" style="2" customWidth="1"/>
    <col min="6" max="6" width="7.25390625" style="2" customWidth="1"/>
    <col min="7" max="7" width="7.75390625" style="2" customWidth="1"/>
    <col min="8" max="9" width="9.125" style="2" customWidth="1"/>
    <col min="10" max="12" width="9.125" style="30" customWidth="1"/>
    <col min="13" max="13" width="9.125" style="33" customWidth="1"/>
    <col min="14" max="14" width="12.625" style="32" customWidth="1"/>
    <col min="15" max="16384" width="9.125" style="2" customWidth="1"/>
  </cols>
  <sheetData>
    <row r="1" ht="11.25">
      <c r="A1" s="1" t="s">
        <v>180</v>
      </c>
    </row>
    <row r="2" ht="12" thickBot="1"/>
    <row r="3" spans="1:14" ht="33.75" customHeight="1">
      <c r="A3" s="124" t="s">
        <v>224</v>
      </c>
      <c r="B3" s="190" t="s">
        <v>7</v>
      </c>
      <c r="C3" s="190" t="s">
        <v>188</v>
      </c>
      <c r="D3" s="190" t="s">
        <v>14</v>
      </c>
      <c r="E3" s="193" t="s">
        <v>0</v>
      </c>
      <c r="F3" s="193"/>
      <c r="G3" s="193"/>
      <c r="H3" s="193"/>
      <c r="I3" s="193"/>
      <c r="J3" s="197" t="s">
        <v>10</v>
      </c>
      <c r="K3" s="197"/>
      <c r="L3" s="197"/>
      <c r="M3" s="198" t="s">
        <v>11</v>
      </c>
      <c r="N3" s="214" t="s">
        <v>220</v>
      </c>
    </row>
    <row r="4" spans="1:14" ht="33.75">
      <c r="A4" s="125"/>
      <c r="B4" s="122"/>
      <c r="C4" s="122"/>
      <c r="D4" s="127"/>
      <c r="E4" s="7">
        <v>1971</v>
      </c>
      <c r="F4" s="7">
        <v>1981</v>
      </c>
      <c r="G4" s="7">
        <v>1991</v>
      </c>
      <c r="H4" s="8" t="s">
        <v>1</v>
      </c>
      <c r="I4" s="8" t="s">
        <v>2</v>
      </c>
      <c r="J4" s="31" t="s">
        <v>3</v>
      </c>
      <c r="K4" s="31" t="s">
        <v>4</v>
      </c>
      <c r="L4" s="31" t="s">
        <v>5</v>
      </c>
      <c r="M4" s="199"/>
      <c r="N4" s="215"/>
    </row>
    <row r="5" spans="1:14" ht="12.75" customHeight="1">
      <c r="A5" s="125"/>
      <c r="B5" s="122"/>
      <c r="C5" s="122"/>
      <c r="D5" s="5" t="s">
        <v>181</v>
      </c>
      <c r="E5" s="13">
        <v>3136</v>
      </c>
      <c r="F5" s="13">
        <v>2784</v>
      </c>
      <c r="G5" s="13">
        <v>3210</v>
      </c>
      <c r="H5" s="6">
        <f aca="true" t="shared" si="0" ref="H5:I7">+(F5-E5)/E5</f>
        <v>-0.11224489795918367</v>
      </c>
      <c r="I5" s="6">
        <f t="shared" si="0"/>
        <v>0.15301724137931033</v>
      </c>
      <c r="J5" s="6">
        <v>0.182</v>
      </c>
      <c r="K5" s="6">
        <v>0.341</v>
      </c>
      <c r="L5" s="6">
        <v>0.4778</v>
      </c>
      <c r="M5" s="26">
        <v>50.6</v>
      </c>
      <c r="N5" s="22">
        <f aca="true" t="shared" si="1" ref="N5:N12">+G5/M5</f>
        <v>63.43873517786561</v>
      </c>
    </row>
    <row r="6" spans="1:14" ht="12.75" customHeight="1">
      <c r="A6" s="125"/>
      <c r="B6" s="122"/>
      <c r="C6" s="122"/>
      <c r="D6" s="3" t="s">
        <v>182</v>
      </c>
      <c r="E6" s="14">
        <v>6672</v>
      </c>
      <c r="F6" s="14">
        <v>6182</v>
      </c>
      <c r="G6" s="14">
        <v>7477</v>
      </c>
      <c r="H6" s="4">
        <f t="shared" si="0"/>
        <v>-0.07344124700239808</v>
      </c>
      <c r="I6" s="4">
        <f t="shared" si="0"/>
        <v>0.20947913296667744</v>
      </c>
      <c r="J6" s="4">
        <v>0.093</v>
      </c>
      <c r="K6" s="4">
        <v>0.245</v>
      </c>
      <c r="L6" s="4">
        <v>0.662</v>
      </c>
      <c r="M6" s="27">
        <v>155</v>
      </c>
      <c r="N6" s="23">
        <f t="shared" si="1"/>
        <v>48.23870967741936</v>
      </c>
    </row>
    <row r="7" spans="1:14" ht="12.75" customHeight="1">
      <c r="A7" s="125"/>
      <c r="B7" s="122"/>
      <c r="C7" s="122"/>
      <c r="D7" s="3" t="s">
        <v>183</v>
      </c>
      <c r="E7" s="14">
        <v>5082</v>
      </c>
      <c r="F7" s="14">
        <v>4383</v>
      </c>
      <c r="G7" s="14">
        <v>4739</v>
      </c>
      <c r="H7" s="18">
        <f t="shared" si="0"/>
        <v>-0.13754427390791027</v>
      </c>
      <c r="I7" s="18">
        <f t="shared" si="0"/>
        <v>0.08122290668491901</v>
      </c>
      <c r="J7" s="4">
        <v>0.305</v>
      </c>
      <c r="K7" s="4">
        <v>0.247</v>
      </c>
      <c r="L7" s="4">
        <v>0.448</v>
      </c>
      <c r="M7" s="27">
        <v>48.3</v>
      </c>
      <c r="N7" s="23">
        <f t="shared" si="1"/>
        <v>98.11594202898551</v>
      </c>
    </row>
    <row r="8" spans="1:14" ht="12.75" customHeight="1">
      <c r="A8" s="125"/>
      <c r="B8" s="122"/>
      <c r="C8" s="122"/>
      <c r="D8" s="3" t="s">
        <v>184</v>
      </c>
      <c r="E8" s="14">
        <v>5005</v>
      </c>
      <c r="F8" s="14">
        <v>3910</v>
      </c>
      <c r="G8" s="14">
        <v>3133</v>
      </c>
      <c r="H8" s="18">
        <f aca="true" t="shared" si="2" ref="H8:I11">+(F8-E8)/E8</f>
        <v>-0.21878121878121878</v>
      </c>
      <c r="I8" s="18">
        <f t="shared" si="2"/>
        <v>-0.19872122762148337</v>
      </c>
      <c r="J8" s="4">
        <v>0.315</v>
      </c>
      <c r="K8" s="4">
        <v>0.101</v>
      </c>
      <c r="L8" s="4">
        <v>0.583</v>
      </c>
      <c r="M8" s="27">
        <v>182.5</v>
      </c>
      <c r="N8" s="23">
        <f t="shared" si="1"/>
        <v>17.167123287671235</v>
      </c>
    </row>
    <row r="9" spans="1:14" ht="12.75" customHeight="1">
      <c r="A9" s="125"/>
      <c r="B9" s="122"/>
      <c r="C9" s="122"/>
      <c r="D9" s="3" t="s">
        <v>185</v>
      </c>
      <c r="E9" s="14">
        <v>974</v>
      </c>
      <c r="F9" s="14">
        <v>705</v>
      </c>
      <c r="G9" s="14">
        <v>686</v>
      </c>
      <c r="H9" s="18">
        <f t="shared" si="2"/>
        <v>-0.27618069815195073</v>
      </c>
      <c r="I9" s="18">
        <f t="shared" si="2"/>
        <v>-0.02695035460992908</v>
      </c>
      <c r="J9" s="4">
        <v>0.115</v>
      </c>
      <c r="K9" s="4">
        <v>0.169</v>
      </c>
      <c r="L9" s="4">
        <v>0.716</v>
      </c>
      <c r="M9" s="27">
        <v>17.4</v>
      </c>
      <c r="N9" s="23">
        <f t="shared" si="1"/>
        <v>39.425287356321846</v>
      </c>
    </row>
    <row r="10" spans="1:14" ht="12.75" customHeight="1">
      <c r="A10" s="125"/>
      <c r="B10" s="122"/>
      <c r="C10" s="122"/>
      <c r="D10" s="3" t="s">
        <v>186</v>
      </c>
      <c r="E10" s="14">
        <v>487</v>
      </c>
      <c r="F10" s="14">
        <v>460</v>
      </c>
      <c r="G10" s="14">
        <v>438</v>
      </c>
      <c r="H10" s="18">
        <f t="shared" si="2"/>
        <v>-0.055441478439425054</v>
      </c>
      <c r="I10" s="18">
        <f t="shared" si="2"/>
        <v>-0.04782608695652174</v>
      </c>
      <c r="J10" s="4">
        <v>0.244</v>
      </c>
      <c r="K10" s="4">
        <v>0.256</v>
      </c>
      <c r="L10" s="4">
        <v>0.5</v>
      </c>
      <c r="M10" s="27">
        <v>44.5</v>
      </c>
      <c r="N10" s="23">
        <f t="shared" si="1"/>
        <v>9.842696629213483</v>
      </c>
    </row>
    <row r="11" spans="1:14" ht="13.5" customHeight="1">
      <c r="A11" s="125"/>
      <c r="B11" s="122"/>
      <c r="C11" s="122"/>
      <c r="D11" s="3" t="s">
        <v>187</v>
      </c>
      <c r="E11" s="14">
        <v>2400</v>
      </c>
      <c r="F11" s="14">
        <v>1669</v>
      </c>
      <c r="G11" s="14">
        <v>2214</v>
      </c>
      <c r="H11" s="18">
        <f t="shared" si="2"/>
        <v>-0.3045833333333333</v>
      </c>
      <c r="I11" s="18">
        <f t="shared" si="2"/>
        <v>0.32654284002396644</v>
      </c>
      <c r="J11" s="4">
        <v>0.424</v>
      </c>
      <c r="K11" s="4">
        <v>0.23</v>
      </c>
      <c r="L11" s="4">
        <v>0.346</v>
      </c>
      <c r="M11" s="27">
        <v>158.4</v>
      </c>
      <c r="N11" s="23">
        <f t="shared" si="1"/>
        <v>13.977272727272727</v>
      </c>
    </row>
    <row r="12" spans="1:14" s="1" customFormat="1" ht="23.25" thickBot="1">
      <c r="A12" s="126"/>
      <c r="B12" s="123"/>
      <c r="C12" s="123"/>
      <c r="D12" s="58" t="s">
        <v>9</v>
      </c>
      <c r="E12" s="59">
        <f>SUM(E5:E11)</f>
        <v>23756</v>
      </c>
      <c r="F12" s="59">
        <f>SUM(F5:F11)</f>
        <v>20093</v>
      </c>
      <c r="G12" s="59">
        <f>SUM(G5:G11)</f>
        <v>21897</v>
      </c>
      <c r="H12" s="60">
        <f>+(F12-E12)/E12</f>
        <v>-0.1541926250210473</v>
      </c>
      <c r="I12" s="60">
        <f>+(G12-F12)/F12</f>
        <v>0.08978251132235107</v>
      </c>
      <c r="J12" s="60">
        <v>0.243</v>
      </c>
      <c r="K12" s="60">
        <v>0.239</v>
      </c>
      <c r="L12" s="60">
        <v>0.518</v>
      </c>
      <c r="M12" s="61">
        <f>SUM(M5:M11)</f>
        <v>656.6999999999999</v>
      </c>
      <c r="N12" s="62">
        <f t="shared" si="1"/>
        <v>33.34399269072636</v>
      </c>
    </row>
    <row r="14" ht="11.25">
      <c r="A14" s="34"/>
    </row>
  </sheetData>
  <mergeCells count="8">
    <mergeCell ref="A3:A12"/>
    <mergeCell ref="B3:B12"/>
    <mergeCell ref="C3:C12"/>
    <mergeCell ref="N3:N4"/>
    <mergeCell ref="D3:D4"/>
    <mergeCell ref="E3:I3"/>
    <mergeCell ref="J3:L3"/>
    <mergeCell ref="M3:M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D10" sqref="D10"/>
    </sheetView>
  </sheetViews>
  <sheetFormatPr defaultColWidth="9.00390625" defaultRowHeight="12.75"/>
  <cols>
    <col min="1" max="1" width="12.625" style="2" customWidth="1"/>
    <col min="2" max="2" width="5.00390625" style="2" customWidth="1"/>
    <col min="3" max="3" width="9.125" style="2" customWidth="1"/>
    <col min="4" max="4" width="15.00390625" style="2" customWidth="1"/>
    <col min="5" max="5" width="6.875" style="2" customWidth="1"/>
    <col min="6" max="6" width="7.25390625" style="2" customWidth="1"/>
    <col min="7" max="7" width="7.75390625" style="2" customWidth="1"/>
    <col min="8" max="9" width="9.125" style="2" customWidth="1"/>
    <col min="10" max="12" width="9.125" style="30" customWidth="1"/>
    <col min="13" max="13" width="9.125" style="33" customWidth="1"/>
    <col min="14" max="14" width="12.625" style="32" customWidth="1"/>
    <col min="15" max="16384" width="9.125" style="2" customWidth="1"/>
  </cols>
  <sheetData>
    <row r="1" ht="11.25">
      <c r="A1" s="1" t="s">
        <v>189</v>
      </c>
    </row>
    <row r="2" ht="12" thickBot="1"/>
    <row r="3" spans="1:14" ht="33.75" customHeight="1">
      <c r="A3" s="124" t="s">
        <v>225</v>
      </c>
      <c r="B3" s="190" t="s">
        <v>7</v>
      </c>
      <c r="C3" s="190" t="s">
        <v>190</v>
      </c>
      <c r="D3" s="190" t="s">
        <v>14</v>
      </c>
      <c r="E3" s="193" t="s">
        <v>0</v>
      </c>
      <c r="F3" s="193"/>
      <c r="G3" s="193"/>
      <c r="H3" s="193"/>
      <c r="I3" s="193"/>
      <c r="J3" s="197" t="s">
        <v>10</v>
      </c>
      <c r="K3" s="197"/>
      <c r="L3" s="197"/>
      <c r="M3" s="198" t="s">
        <v>11</v>
      </c>
      <c r="N3" s="214" t="s">
        <v>220</v>
      </c>
    </row>
    <row r="4" spans="1:14" ht="33.75">
      <c r="A4" s="125"/>
      <c r="B4" s="122"/>
      <c r="C4" s="122"/>
      <c r="D4" s="127"/>
      <c r="E4" s="7">
        <v>1971</v>
      </c>
      <c r="F4" s="7">
        <v>1981</v>
      </c>
      <c r="G4" s="7">
        <v>1991</v>
      </c>
      <c r="H4" s="8" t="s">
        <v>1</v>
      </c>
      <c r="I4" s="8" t="s">
        <v>2</v>
      </c>
      <c r="J4" s="31" t="s">
        <v>3</v>
      </c>
      <c r="K4" s="31" t="s">
        <v>4</v>
      </c>
      <c r="L4" s="31" t="s">
        <v>5</v>
      </c>
      <c r="M4" s="199"/>
      <c r="N4" s="215"/>
    </row>
    <row r="5" spans="1:14" ht="12.75" customHeight="1">
      <c r="A5" s="125"/>
      <c r="B5" s="122"/>
      <c r="C5" s="122"/>
      <c r="D5" s="11" t="s">
        <v>191</v>
      </c>
      <c r="E5" s="15">
        <v>3752</v>
      </c>
      <c r="F5" s="15">
        <v>3354</v>
      </c>
      <c r="G5" s="15">
        <v>3021</v>
      </c>
      <c r="H5" s="19">
        <f aca="true" t="shared" si="0" ref="H5:I7">+(F5-E5)/E5</f>
        <v>-0.10607675906183368</v>
      </c>
      <c r="I5" s="19">
        <f t="shared" si="0"/>
        <v>-0.09928443649373882</v>
      </c>
      <c r="J5" s="19">
        <v>0.375</v>
      </c>
      <c r="K5" s="19">
        <v>0.19</v>
      </c>
      <c r="L5" s="19">
        <v>0.435</v>
      </c>
      <c r="M5" s="28">
        <v>279.6</v>
      </c>
      <c r="N5" s="24">
        <f>+G5/M5</f>
        <v>10.804721030042918</v>
      </c>
    </row>
    <row r="6" spans="1:14" ht="12.75" customHeight="1">
      <c r="A6" s="125"/>
      <c r="B6" s="122"/>
      <c r="C6" s="122"/>
      <c r="D6" s="5" t="s">
        <v>192</v>
      </c>
      <c r="E6" s="13">
        <v>141</v>
      </c>
      <c r="F6" s="13">
        <v>115</v>
      </c>
      <c r="G6" s="13">
        <v>70</v>
      </c>
      <c r="H6" s="17">
        <f>+(F6-E6)/E6</f>
        <v>-0.18439716312056736</v>
      </c>
      <c r="I6" s="17">
        <f>+(G6-F6)/F6</f>
        <v>-0.391304347826087</v>
      </c>
      <c r="J6" s="6">
        <v>0.333</v>
      </c>
      <c r="K6" s="6">
        <v>0.238</v>
      </c>
      <c r="L6" s="6">
        <v>0.429</v>
      </c>
      <c r="M6" s="26">
        <v>20.4</v>
      </c>
      <c r="N6" s="22">
        <f>+G6/M6</f>
        <v>3.431372549019608</v>
      </c>
    </row>
    <row r="7" spans="1:14" s="1" customFormat="1" ht="23.25" thickBot="1">
      <c r="A7" s="126"/>
      <c r="B7" s="123"/>
      <c r="C7" s="123"/>
      <c r="D7" s="46" t="s">
        <v>9</v>
      </c>
      <c r="E7" s="47">
        <f>SUM(E5:E6)</f>
        <v>3893</v>
      </c>
      <c r="F7" s="47">
        <f>SUM(F5:F6)</f>
        <v>3469</v>
      </c>
      <c r="G7" s="47">
        <f>SUM(G5:G6)</f>
        <v>3091</v>
      </c>
      <c r="H7" s="20">
        <f t="shared" si="0"/>
        <v>-0.10891343436938095</v>
      </c>
      <c r="I7" s="20">
        <f t="shared" si="0"/>
        <v>-0.10896511963101758</v>
      </c>
      <c r="J7" s="48">
        <v>0.375</v>
      </c>
      <c r="K7" s="48">
        <v>0.191</v>
      </c>
      <c r="L7" s="48">
        <v>0.435</v>
      </c>
      <c r="M7" s="50">
        <f>SUM(M5:M6)</f>
        <v>300</v>
      </c>
      <c r="N7" s="49">
        <f>+G7/M7</f>
        <v>10.303333333333333</v>
      </c>
    </row>
    <row r="9" ht="11.25">
      <c r="A9" s="34"/>
    </row>
  </sheetData>
  <mergeCells count="8">
    <mergeCell ref="A3:A7"/>
    <mergeCell ref="B3:B7"/>
    <mergeCell ref="C3:C7"/>
    <mergeCell ref="N3:N4"/>
    <mergeCell ref="D3:D4"/>
    <mergeCell ref="E3:I3"/>
    <mergeCell ref="J3:L3"/>
    <mergeCell ref="M3:M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B10">
      <selection activeCell="H23" sqref="H23"/>
    </sheetView>
  </sheetViews>
  <sheetFormatPr defaultColWidth="9.00390625" defaultRowHeight="12.75"/>
  <cols>
    <col min="1" max="1" width="12.00390625" style="2" customWidth="1"/>
    <col min="2" max="2" width="5.00390625" style="2" customWidth="1"/>
    <col min="3" max="3" width="9.125" style="2" customWidth="1"/>
    <col min="4" max="4" width="15.00390625" style="2" customWidth="1"/>
    <col min="5" max="5" width="6.875" style="2" customWidth="1"/>
    <col min="6" max="6" width="7.25390625" style="2" customWidth="1"/>
    <col min="7" max="7" width="7.75390625" style="2" customWidth="1"/>
    <col min="8" max="9" width="9.125" style="2" customWidth="1"/>
    <col min="10" max="12" width="9.125" style="30" customWidth="1"/>
    <col min="13" max="13" width="9.125" style="33" customWidth="1"/>
    <col min="14" max="14" width="12.625" style="32" customWidth="1"/>
    <col min="15" max="16384" width="9.125" style="2" customWidth="1"/>
  </cols>
  <sheetData>
    <row r="1" ht="11.25">
      <c r="A1" s="1" t="s">
        <v>193</v>
      </c>
    </row>
    <row r="2" ht="12" thickBot="1"/>
    <row r="3" spans="1:14" ht="33.75" customHeight="1">
      <c r="A3" s="124" t="s">
        <v>225</v>
      </c>
      <c r="B3" s="190" t="s">
        <v>7</v>
      </c>
      <c r="C3" s="190" t="s">
        <v>194</v>
      </c>
      <c r="D3" s="190" t="s">
        <v>14</v>
      </c>
      <c r="E3" s="193" t="s">
        <v>0</v>
      </c>
      <c r="F3" s="193"/>
      <c r="G3" s="193"/>
      <c r="H3" s="193"/>
      <c r="I3" s="193"/>
      <c r="J3" s="197" t="s">
        <v>10</v>
      </c>
      <c r="K3" s="197"/>
      <c r="L3" s="197"/>
      <c r="M3" s="198" t="s">
        <v>11</v>
      </c>
      <c r="N3" s="214" t="s">
        <v>220</v>
      </c>
    </row>
    <row r="4" spans="1:14" ht="33.75">
      <c r="A4" s="200"/>
      <c r="B4" s="195"/>
      <c r="C4" s="195"/>
      <c r="D4" s="127"/>
      <c r="E4" s="7">
        <v>1971</v>
      </c>
      <c r="F4" s="7">
        <v>1981</v>
      </c>
      <c r="G4" s="7">
        <v>1991</v>
      </c>
      <c r="H4" s="8" t="s">
        <v>1</v>
      </c>
      <c r="I4" s="8" t="s">
        <v>2</v>
      </c>
      <c r="J4" s="31" t="s">
        <v>3</v>
      </c>
      <c r="K4" s="31" t="s">
        <v>4</v>
      </c>
      <c r="L4" s="31" t="s">
        <v>5</v>
      </c>
      <c r="M4" s="199"/>
      <c r="N4" s="215"/>
    </row>
    <row r="5" spans="1:14" ht="11.25">
      <c r="A5" s="200"/>
      <c r="B5" s="195"/>
      <c r="C5" s="195"/>
      <c r="D5" s="5" t="s">
        <v>195</v>
      </c>
      <c r="E5" s="13">
        <v>2687</v>
      </c>
      <c r="F5" s="13">
        <v>2567</v>
      </c>
      <c r="G5" s="13">
        <v>3008</v>
      </c>
      <c r="H5" s="6">
        <f aca="true" t="shared" si="0" ref="H5:I7">+(F5-E5)/E5</f>
        <v>-0.0446594715295869</v>
      </c>
      <c r="I5" s="6">
        <f t="shared" si="0"/>
        <v>0.17179587066614727</v>
      </c>
      <c r="J5" s="6">
        <v>0.39</v>
      </c>
      <c r="K5" s="6">
        <v>0.216</v>
      </c>
      <c r="L5" s="6">
        <v>0.394</v>
      </c>
      <c r="M5" s="26">
        <v>195.4</v>
      </c>
      <c r="N5" s="22">
        <f>+G5/M5</f>
        <v>15.394063459570113</v>
      </c>
    </row>
    <row r="6" spans="1:14" ht="11.25">
      <c r="A6" s="200"/>
      <c r="B6" s="195"/>
      <c r="C6" s="195"/>
      <c r="D6" s="5" t="s">
        <v>196</v>
      </c>
      <c r="E6" s="13">
        <v>3029</v>
      </c>
      <c r="F6" s="13">
        <v>2400</v>
      </c>
      <c r="G6" s="13">
        <v>2195</v>
      </c>
      <c r="H6" s="6">
        <f t="shared" si="0"/>
        <v>-0.20765929349620338</v>
      </c>
      <c r="I6" s="6">
        <f t="shared" si="0"/>
        <v>-0.08541666666666667</v>
      </c>
      <c r="J6" s="6">
        <v>0.18</v>
      </c>
      <c r="K6" s="6">
        <v>0.242</v>
      </c>
      <c r="L6" s="6">
        <v>0.578</v>
      </c>
      <c r="M6" s="26">
        <v>102.8</v>
      </c>
      <c r="N6" s="22">
        <f>+G6/M6</f>
        <v>21.352140077821012</v>
      </c>
    </row>
    <row r="7" spans="1:14" s="1" customFormat="1" ht="23.25" thickBot="1">
      <c r="A7" s="201"/>
      <c r="B7" s="196"/>
      <c r="C7" s="196"/>
      <c r="D7" s="46" t="s">
        <v>9</v>
      </c>
      <c r="E7" s="47">
        <f>SUM(E5:E6)</f>
        <v>5716</v>
      </c>
      <c r="F7" s="47">
        <f>SUM(F5:F6)</f>
        <v>4967</v>
      </c>
      <c r="G7" s="47">
        <f>SUM(G5:G6)</f>
        <v>5203</v>
      </c>
      <c r="H7" s="48">
        <f t="shared" si="0"/>
        <v>-0.13103568929321205</v>
      </c>
      <c r="I7" s="48">
        <f t="shared" si="0"/>
        <v>0.04751358969196698</v>
      </c>
      <c r="J7" s="48">
        <v>0.288</v>
      </c>
      <c r="K7" s="48">
        <v>0.228</v>
      </c>
      <c r="L7" s="48">
        <v>0.484</v>
      </c>
      <c r="M7" s="50">
        <f>SUM(M5:M6)</f>
        <v>298.2</v>
      </c>
      <c r="N7" s="49">
        <f>+G7/M7</f>
        <v>17.44802146210597</v>
      </c>
    </row>
    <row r="9" ht="11.25">
      <c r="A9" s="34"/>
    </row>
    <row r="11" ht="11.25">
      <c r="A11" s="1" t="s">
        <v>193</v>
      </c>
    </row>
    <row r="12" ht="12" thickBot="1"/>
    <row r="13" spans="1:14" ht="33.75" customHeight="1">
      <c r="A13" s="124" t="s">
        <v>225</v>
      </c>
      <c r="B13" s="190" t="s">
        <v>22</v>
      </c>
      <c r="C13" s="190" t="s">
        <v>197</v>
      </c>
      <c r="D13" s="190" t="s">
        <v>14</v>
      </c>
      <c r="E13" s="193" t="s">
        <v>0</v>
      </c>
      <c r="F13" s="193"/>
      <c r="G13" s="193"/>
      <c r="H13" s="193"/>
      <c r="I13" s="193"/>
      <c r="J13" s="197" t="s">
        <v>10</v>
      </c>
      <c r="K13" s="197"/>
      <c r="L13" s="197"/>
      <c r="M13" s="198" t="s">
        <v>11</v>
      </c>
      <c r="N13" s="214" t="s">
        <v>220</v>
      </c>
    </row>
    <row r="14" spans="1:14" ht="33.75">
      <c r="A14" s="125"/>
      <c r="B14" s="122"/>
      <c r="C14" s="122"/>
      <c r="D14" s="127"/>
      <c r="E14" s="7">
        <v>1971</v>
      </c>
      <c r="F14" s="7">
        <v>1981</v>
      </c>
      <c r="G14" s="7">
        <v>1991</v>
      </c>
      <c r="H14" s="8" t="s">
        <v>1</v>
      </c>
      <c r="I14" s="8" t="s">
        <v>2</v>
      </c>
      <c r="J14" s="31" t="s">
        <v>3</v>
      </c>
      <c r="K14" s="31" t="s">
        <v>4</v>
      </c>
      <c r="L14" s="31" t="s">
        <v>5</v>
      </c>
      <c r="M14" s="199"/>
      <c r="N14" s="215"/>
    </row>
    <row r="15" spans="1:14" ht="12.75" customHeight="1">
      <c r="A15" s="125"/>
      <c r="B15" s="122"/>
      <c r="C15" s="122"/>
      <c r="D15" s="5" t="s">
        <v>198</v>
      </c>
      <c r="E15" s="13">
        <v>6259</v>
      </c>
      <c r="F15" s="13">
        <v>5622</v>
      </c>
      <c r="G15" s="13">
        <v>5914</v>
      </c>
      <c r="H15" s="6">
        <f aca="true" t="shared" si="1" ref="H15:I21">+(F15-E15)/E15</f>
        <v>-0.10177344623741812</v>
      </c>
      <c r="I15" s="6">
        <f t="shared" si="1"/>
        <v>0.05193881181074351</v>
      </c>
      <c r="J15" s="6">
        <v>0.428</v>
      </c>
      <c r="K15" s="6">
        <v>0.269</v>
      </c>
      <c r="L15" s="6">
        <v>0.302</v>
      </c>
      <c r="M15" s="26">
        <v>302.8</v>
      </c>
      <c r="N15" s="22">
        <f aca="true" t="shared" si="2" ref="N15:N21">+G15/M15</f>
        <v>19.53104359313078</v>
      </c>
    </row>
    <row r="16" spans="1:14" ht="12.75" customHeight="1">
      <c r="A16" s="125"/>
      <c r="B16" s="122"/>
      <c r="C16" s="122"/>
      <c r="D16" s="3" t="s">
        <v>199</v>
      </c>
      <c r="E16" s="14">
        <v>7937</v>
      </c>
      <c r="F16" s="14">
        <v>8415</v>
      </c>
      <c r="G16" s="14">
        <v>8924</v>
      </c>
      <c r="H16" s="4">
        <f t="shared" si="1"/>
        <v>0.06022426609550208</v>
      </c>
      <c r="I16" s="4">
        <f t="shared" si="1"/>
        <v>0.06048722519310755</v>
      </c>
      <c r="J16" s="4">
        <v>0.342</v>
      </c>
      <c r="K16" s="4">
        <v>0.201</v>
      </c>
      <c r="L16" s="4">
        <v>0.457</v>
      </c>
      <c r="M16" s="27">
        <v>127</v>
      </c>
      <c r="N16" s="23">
        <f t="shared" si="2"/>
        <v>70.26771653543307</v>
      </c>
    </row>
    <row r="17" spans="1:14" ht="12.75" customHeight="1">
      <c r="A17" s="125"/>
      <c r="B17" s="122"/>
      <c r="C17" s="122"/>
      <c r="D17" s="3" t="s">
        <v>238</v>
      </c>
      <c r="E17" s="14">
        <v>251</v>
      </c>
      <c r="F17" s="14">
        <v>237</v>
      </c>
      <c r="G17" s="14">
        <v>275</v>
      </c>
      <c r="H17" s="18">
        <f t="shared" si="1"/>
        <v>-0.055776892430278883</v>
      </c>
      <c r="I17" s="18">
        <f t="shared" si="1"/>
        <v>0.16033755274261605</v>
      </c>
      <c r="J17" s="4">
        <v>0.528</v>
      </c>
      <c r="K17" s="4">
        <v>0.292</v>
      </c>
      <c r="L17" s="4">
        <v>0.179</v>
      </c>
      <c r="M17" s="27">
        <v>26</v>
      </c>
      <c r="N17" s="23">
        <f>+G17/M17</f>
        <v>10.576923076923077</v>
      </c>
    </row>
    <row r="18" spans="1:14" ht="12.75" customHeight="1">
      <c r="A18" s="125"/>
      <c r="B18" s="122"/>
      <c r="C18" s="122"/>
      <c r="D18" s="3" t="s">
        <v>239</v>
      </c>
      <c r="E18" s="14">
        <v>129</v>
      </c>
      <c r="F18" s="14">
        <v>95</v>
      </c>
      <c r="G18" s="14">
        <v>115</v>
      </c>
      <c r="H18" s="18">
        <f t="shared" si="1"/>
        <v>-0.26356589147286824</v>
      </c>
      <c r="I18" s="18">
        <f t="shared" si="1"/>
        <v>0.21052631578947367</v>
      </c>
      <c r="J18" s="4">
        <v>0.72</v>
      </c>
      <c r="K18" s="4">
        <v>0.18</v>
      </c>
      <c r="L18" s="4">
        <v>0.1</v>
      </c>
      <c r="M18" s="27">
        <v>17.8</v>
      </c>
      <c r="N18" s="23">
        <f>+G18/M18</f>
        <v>6.46067415730337</v>
      </c>
    </row>
    <row r="19" spans="1:14" ht="12.75" customHeight="1">
      <c r="A19" s="125"/>
      <c r="B19" s="122"/>
      <c r="C19" s="122"/>
      <c r="D19" s="3" t="s">
        <v>240</v>
      </c>
      <c r="E19" s="14">
        <v>197</v>
      </c>
      <c r="F19" s="14">
        <v>140</v>
      </c>
      <c r="G19" s="14">
        <v>122</v>
      </c>
      <c r="H19" s="18">
        <f t="shared" si="1"/>
        <v>-0.2893401015228426</v>
      </c>
      <c r="I19" s="18">
        <f t="shared" si="1"/>
        <v>-0.12857142857142856</v>
      </c>
      <c r="J19" s="4">
        <v>0.411</v>
      </c>
      <c r="K19" s="4">
        <v>0.446</v>
      </c>
      <c r="L19" s="4">
        <v>0.143</v>
      </c>
      <c r="M19" s="27">
        <v>8.5</v>
      </c>
      <c r="N19" s="23">
        <f>+G19/M19</f>
        <v>14.352941176470589</v>
      </c>
    </row>
    <row r="20" spans="1:14" ht="12.75" customHeight="1">
      <c r="A20" s="125"/>
      <c r="B20" s="122"/>
      <c r="C20" s="122"/>
      <c r="D20" s="5" t="s">
        <v>200</v>
      </c>
      <c r="E20" s="13">
        <v>149</v>
      </c>
      <c r="F20" s="13">
        <v>116</v>
      </c>
      <c r="G20" s="13">
        <v>111</v>
      </c>
      <c r="H20" s="17">
        <f t="shared" si="1"/>
        <v>-0.2214765100671141</v>
      </c>
      <c r="I20" s="17">
        <f t="shared" si="1"/>
        <v>-0.04310344827586207</v>
      </c>
      <c r="J20" s="6">
        <v>0.771</v>
      </c>
      <c r="K20" s="6">
        <v>0.146</v>
      </c>
      <c r="L20" s="6">
        <v>0.083</v>
      </c>
      <c r="M20" s="26">
        <v>13.8</v>
      </c>
      <c r="N20" s="22">
        <f>+G20/M20</f>
        <v>8.043478260869565</v>
      </c>
    </row>
    <row r="21" spans="1:14" s="1" customFormat="1" ht="23.25" thickBot="1">
      <c r="A21" s="126"/>
      <c r="B21" s="123"/>
      <c r="C21" s="123"/>
      <c r="D21" s="46" t="s">
        <v>9</v>
      </c>
      <c r="E21" s="47">
        <f>SUM(E15:E20)</f>
        <v>14922</v>
      </c>
      <c r="F21" s="47">
        <f>SUM(F15:F20)</f>
        <v>14625</v>
      </c>
      <c r="G21" s="47">
        <f>SUM(G15:G20)</f>
        <v>15461</v>
      </c>
      <c r="H21" s="48">
        <f t="shared" si="1"/>
        <v>-0.019903498190591073</v>
      </c>
      <c r="I21" s="48">
        <f t="shared" si="1"/>
        <v>0.05716239316239316</v>
      </c>
      <c r="J21" s="48">
        <v>0.382</v>
      </c>
      <c r="K21" s="48">
        <v>0.227</v>
      </c>
      <c r="L21" s="48">
        <v>0.391</v>
      </c>
      <c r="M21" s="50">
        <f>SUM(M15:M20)</f>
        <v>495.90000000000003</v>
      </c>
      <c r="N21" s="49">
        <f t="shared" si="2"/>
        <v>31.177656785642263</v>
      </c>
    </row>
    <row r="22" spans="8:9" ht="11.25">
      <c r="H22" s="21"/>
      <c r="I22" s="21"/>
    </row>
    <row r="23" spans="1:9" ht="11.25">
      <c r="A23" s="34"/>
      <c r="H23" s="21"/>
      <c r="I23" s="21"/>
    </row>
  </sheetData>
  <mergeCells count="16">
    <mergeCell ref="A3:A7"/>
    <mergeCell ref="B3:B7"/>
    <mergeCell ref="C3:C7"/>
    <mergeCell ref="A13:A21"/>
    <mergeCell ref="B13:B21"/>
    <mergeCell ref="C13:C21"/>
    <mergeCell ref="N3:N4"/>
    <mergeCell ref="N13:N14"/>
    <mergeCell ref="D13:D14"/>
    <mergeCell ref="E13:I13"/>
    <mergeCell ref="J13:L13"/>
    <mergeCell ref="M13:M14"/>
    <mergeCell ref="D3:D4"/>
    <mergeCell ref="E3:I3"/>
    <mergeCell ref="J3:L3"/>
    <mergeCell ref="M3:M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rowBreaks count="1" manualBreakCount="1">
    <brk id="9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C22">
      <selection activeCell="L41" sqref="L41"/>
    </sheetView>
  </sheetViews>
  <sheetFormatPr defaultColWidth="9.00390625" defaultRowHeight="12.75"/>
  <cols>
    <col min="1" max="1" width="12.00390625" style="2" customWidth="1"/>
    <col min="2" max="2" width="5.00390625" style="2" customWidth="1"/>
    <col min="3" max="3" width="12.00390625" style="2" customWidth="1"/>
    <col min="4" max="4" width="16.875" style="2" customWidth="1"/>
    <col min="5" max="5" width="6.875" style="2" customWidth="1"/>
    <col min="6" max="6" width="7.25390625" style="2" customWidth="1"/>
    <col min="7" max="7" width="7.75390625" style="2" customWidth="1"/>
    <col min="8" max="9" width="9.125" style="2" customWidth="1"/>
    <col min="10" max="12" width="9.125" style="30" customWidth="1"/>
    <col min="13" max="13" width="9.125" style="33" customWidth="1"/>
    <col min="14" max="14" width="12.625" style="32" customWidth="1"/>
    <col min="15" max="16384" width="9.125" style="2" customWidth="1"/>
  </cols>
  <sheetData>
    <row r="1" ht="11.25">
      <c r="A1" s="1" t="s">
        <v>201</v>
      </c>
    </row>
    <row r="2" ht="12" thickBot="1"/>
    <row r="3" spans="1:14" ht="33.75" customHeight="1">
      <c r="A3" s="124" t="s">
        <v>225</v>
      </c>
      <c r="B3" s="190" t="s">
        <v>7</v>
      </c>
      <c r="C3" s="190" t="s">
        <v>202</v>
      </c>
      <c r="D3" s="190" t="s">
        <v>14</v>
      </c>
      <c r="E3" s="193" t="s">
        <v>0</v>
      </c>
      <c r="F3" s="193"/>
      <c r="G3" s="193"/>
      <c r="H3" s="193"/>
      <c r="I3" s="193"/>
      <c r="J3" s="197" t="s">
        <v>10</v>
      </c>
      <c r="K3" s="197"/>
      <c r="L3" s="197"/>
      <c r="M3" s="198" t="s">
        <v>11</v>
      </c>
      <c r="N3" s="214" t="s">
        <v>220</v>
      </c>
    </row>
    <row r="4" spans="1:14" ht="33.75">
      <c r="A4" s="200"/>
      <c r="B4" s="195"/>
      <c r="C4" s="195"/>
      <c r="D4" s="127"/>
      <c r="E4" s="7">
        <v>1971</v>
      </c>
      <c r="F4" s="7">
        <v>1981</v>
      </c>
      <c r="G4" s="7">
        <v>1991</v>
      </c>
      <c r="H4" s="8" t="s">
        <v>1</v>
      </c>
      <c r="I4" s="8" t="s">
        <v>2</v>
      </c>
      <c r="J4" s="31" t="s">
        <v>3</v>
      </c>
      <c r="K4" s="31" t="s">
        <v>4</v>
      </c>
      <c r="L4" s="31" t="s">
        <v>5</v>
      </c>
      <c r="M4" s="199"/>
      <c r="N4" s="215"/>
    </row>
    <row r="5" spans="1:14" ht="11.25">
      <c r="A5" s="200"/>
      <c r="B5" s="195"/>
      <c r="C5" s="195"/>
      <c r="D5" s="5" t="s">
        <v>203</v>
      </c>
      <c r="E5" s="13">
        <v>2264</v>
      </c>
      <c r="F5" s="13">
        <v>1847</v>
      </c>
      <c r="G5" s="13">
        <v>1495</v>
      </c>
      <c r="H5" s="6">
        <f>+(F5-E5)/E5</f>
        <v>-0.18418727915194347</v>
      </c>
      <c r="I5" s="6">
        <f>+(G5-F5)/F5</f>
        <v>-0.19057931781266918</v>
      </c>
      <c r="J5" s="6">
        <v>0.42</v>
      </c>
      <c r="K5" s="6">
        <v>0.218</v>
      </c>
      <c r="L5" s="6">
        <v>0.362</v>
      </c>
      <c r="M5" s="26">
        <v>31.7</v>
      </c>
      <c r="N5" s="22">
        <f>+G5/M5</f>
        <v>47.1608832807571</v>
      </c>
    </row>
    <row r="6" spans="1:14" ht="11.25">
      <c r="A6" s="200"/>
      <c r="B6" s="195"/>
      <c r="C6" s="195"/>
      <c r="D6" s="5" t="s">
        <v>204</v>
      </c>
      <c r="E6" s="13">
        <v>2415</v>
      </c>
      <c r="F6" s="13">
        <v>1857</v>
      </c>
      <c r="G6" s="13">
        <v>1873</v>
      </c>
      <c r="H6" s="6">
        <f aca="true" t="shared" si="0" ref="H6:I8">+(F6-E6)/E6</f>
        <v>-0.231055900621118</v>
      </c>
      <c r="I6" s="6">
        <f t="shared" si="0"/>
        <v>0.008616047388260635</v>
      </c>
      <c r="J6" s="6">
        <v>0.523</v>
      </c>
      <c r="K6" s="6">
        <v>0.191</v>
      </c>
      <c r="L6" s="6">
        <v>0.286</v>
      </c>
      <c r="M6" s="26">
        <v>29.5</v>
      </c>
      <c r="N6" s="22">
        <f>+G6/M6</f>
        <v>63.49152542372882</v>
      </c>
    </row>
    <row r="7" spans="1:14" ht="11.25">
      <c r="A7" s="200"/>
      <c r="B7" s="195"/>
      <c r="C7" s="195"/>
      <c r="D7" s="5" t="s">
        <v>205</v>
      </c>
      <c r="E7" s="13">
        <v>4775</v>
      </c>
      <c r="F7" s="13">
        <v>3844</v>
      </c>
      <c r="G7" s="13">
        <v>3472</v>
      </c>
      <c r="H7" s="6">
        <f t="shared" si="0"/>
        <v>-0.19497382198952878</v>
      </c>
      <c r="I7" s="6">
        <f t="shared" si="0"/>
        <v>-0.0967741935483871</v>
      </c>
      <c r="J7" s="6">
        <v>0.709</v>
      </c>
      <c r="K7" s="6">
        <v>0.115</v>
      </c>
      <c r="L7" s="6">
        <v>0.176</v>
      </c>
      <c r="M7" s="26">
        <v>124.7</v>
      </c>
      <c r="N7" s="22">
        <f>+G7/M7</f>
        <v>27.842822774659183</v>
      </c>
    </row>
    <row r="8" spans="1:14" s="1" customFormat="1" ht="12" thickBot="1">
      <c r="A8" s="201"/>
      <c r="B8" s="196"/>
      <c r="C8" s="196"/>
      <c r="D8" s="46" t="s">
        <v>9</v>
      </c>
      <c r="E8" s="47">
        <f>SUM(E5:E7)</f>
        <v>9454</v>
      </c>
      <c r="F8" s="47">
        <f>SUM(F5:F7)</f>
        <v>7548</v>
      </c>
      <c r="G8" s="47">
        <f>SUM(G5:G7)</f>
        <v>6840</v>
      </c>
      <c r="H8" s="20">
        <f t="shared" si="0"/>
        <v>-0.20160778506452295</v>
      </c>
      <c r="I8" s="20">
        <f t="shared" si="0"/>
        <v>-0.09379968203497616</v>
      </c>
      <c r="J8" s="48">
        <v>0.599</v>
      </c>
      <c r="K8" s="48">
        <v>0.157</v>
      </c>
      <c r="L8" s="48">
        <v>0.244</v>
      </c>
      <c r="M8" s="50">
        <f>SUM(M5:M7)</f>
        <v>185.9</v>
      </c>
      <c r="N8" s="25">
        <f>+G8/M8</f>
        <v>36.793975255513715</v>
      </c>
    </row>
    <row r="10" ht="11.25">
      <c r="A10" s="34"/>
    </row>
    <row r="12" ht="11.25">
      <c r="A12" s="1" t="s">
        <v>201</v>
      </c>
    </row>
    <row r="13" ht="12" thickBot="1"/>
    <row r="14" spans="1:14" ht="33.75" customHeight="1">
      <c r="A14" s="124" t="s">
        <v>225</v>
      </c>
      <c r="B14" s="190" t="s">
        <v>22</v>
      </c>
      <c r="C14" s="190" t="s">
        <v>206</v>
      </c>
      <c r="D14" s="190" t="s">
        <v>14</v>
      </c>
      <c r="E14" s="193" t="s">
        <v>0</v>
      </c>
      <c r="F14" s="193"/>
      <c r="G14" s="193"/>
      <c r="H14" s="193"/>
      <c r="I14" s="193"/>
      <c r="J14" s="197" t="s">
        <v>10</v>
      </c>
      <c r="K14" s="197"/>
      <c r="L14" s="197"/>
      <c r="M14" s="198" t="s">
        <v>11</v>
      </c>
      <c r="N14" s="214" t="s">
        <v>220</v>
      </c>
    </row>
    <row r="15" spans="1:14" ht="33.75">
      <c r="A15" s="200"/>
      <c r="B15" s="195"/>
      <c r="C15" s="195"/>
      <c r="D15" s="127"/>
      <c r="E15" s="7">
        <v>1971</v>
      </c>
      <c r="F15" s="7">
        <v>1981</v>
      </c>
      <c r="G15" s="7">
        <v>1991</v>
      </c>
      <c r="H15" s="8" t="s">
        <v>1</v>
      </c>
      <c r="I15" s="8" t="s">
        <v>2</v>
      </c>
      <c r="J15" s="31" t="s">
        <v>3</v>
      </c>
      <c r="K15" s="31" t="s">
        <v>4</v>
      </c>
      <c r="L15" s="31" t="s">
        <v>5</v>
      </c>
      <c r="M15" s="199"/>
      <c r="N15" s="215"/>
    </row>
    <row r="16" spans="1:14" ht="11.25">
      <c r="A16" s="200"/>
      <c r="B16" s="195"/>
      <c r="C16" s="195"/>
      <c r="D16" s="5" t="s">
        <v>207</v>
      </c>
      <c r="E16" s="13">
        <v>2506</v>
      </c>
      <c r="F16" s="13">
        <v>2238</v>
      </c>
      <c r="G16" s="13">
        <v>2248</v>
      </c>
      <c r="H16" s="6">
        <f>+(F16-E16)/E16</f>
        <v>-0.10694333599361533</v>
      </c>
      <c r="I16" s="6">
        <f>+(G16-F16)/F16</f>
        <v>0.004468275245755138</v>
      </c>
      <c r="J16" s="6">
        <v>0.696</v>
      </c>
      <c r="K16" s="6">
        <v>0.075</v>
      </c>
      <c r="L16" s="6">
        <v>0.228</v>
      </c>
      <c r="M16" s="26">
        <v>111.4</v>
      </c>
      <c r="N16" s="22">
        <f>+G16/M16</f>
        <v>20.179533213644522</v>
      </c>
    </row>
    <row r="17" spans="1:14" ht="11.25">
      <c r="A17" s="200"/>
      <c r="B17" s="195"/>
      <c r="C17" s="195"/>
      <c r="D17" s="5" t="s">
        <v>208</v>
      </c>
      <c r="E17" s="13">
        <v>1088</v>
      </c>
      <c r="F17" s="13">
        <v>942</v>
      </c>
      <c r="G17" s="13">
        <v>964</v>
      </c>
      <c r="H17" s="6">
        <f aca="true" t="shared" si="1" ref="H17:I19">+(F17-E17)/E17</f>
        <v>-0.13419117647058823</v>
      </c>
      <c r="I17" s="6">
        <f t="shared" si="1"/>
        <v>0.02335456475583864</v>
      </c>
      <c r="J17" s="6">
        <v>0.592</v>
      </c>
      <c r="K17" s="6">
        <v>0.158</v>
      </c>
      <c r="L17" s="6">
        <v>0.251</v>
      </c>
      <c r="M17" s="26">
        <v>104.9</v>
      </c>
      <c r="N17" s="22">
        <f>+G17/M17</f>
        <v>9.189704480457578</v>
      </c>
    </row>
    <row r="18" spans="1:14" ht="11.25">
      <c r="A18" s="200"/>
      <c r="B18" s="195"/>
      <c r="C18" s="195"/>
      <c r="D18" s="5" t="s">
        <v>209</v>
      </c>
      <c r="E18" s="13">
        <v>937</v>
      </c>
      <c r="F18" s="13">
        <v>973</v>
      </c>
      <c r="G18" s="13">
        <v>1006</v>
      </c>
      <c r="H18" s="6">
        <f t="shared" si="1"/>
        <v>0.0384204909284952</v>
      </c>
      <c r="I18" s="6">
        <f t="shared" si="1"/>
        <v>0.03391572456320658</v>
      </c>
      <c r="J18" s="6">
        <v>0.536</v>
      </c>
      <c r="K18" s="6">
        <v>0.166</v>
      </c>
      <c r="L18" s="6">
        <v>0.298</v>
      </c>
      <c r="M18" s="26">
        <v>74.1</v>
      </c>
      <c r="N18" s="22">
        <f>+G18/M18</f>
        <v>13.576248313090419</v>
      </c>
    </row>
    <row r="19" spans="1:14" s="1" customFormat="1" ht="12" thickBot="1">
      <c r="A19" s="201"/>
      <c r="B19" s="196"/>
      <c r="C19" s="196"/>
      <c r="D19" s="46" t="s">
        <v>9</v>
      </c>
      <c r="E19" s="47">
        <f>SUM(E16:E18)</f>
        <v>4531</v>
      </c>
      <c r="F19" s="47">
        <f>SUM(F16:F18)</f>
        <v>4153</v>
      </c>
      <c r="G19" s="47">
        <f>SUM(G16:G18)</f>
        <v>4218</v>
      </c>
      <c r="H19" s="20">
        <f t="shared" si="1"/>
        <v>-0.08342529242992718</v>
      </c>
      <c r="I19" s="20">
        <f t="shared" si="1"/>
        <v>0.015651336383337346</v>
      </c>
      <c r="J19" s="48">
        <v>0.592</v>
      </c>
      <c r="K19" s="48">
        <v>0.143</v>
      </c>
      <c r="L19" s="48">
        <v>0.264</v>
      </c>
      <c r="M19" s="50">
        <f>SUM(M16:M18)</f>
        <v>290.4</v>
      </c>
      <c r="N19" s="25">
        <f>+G19/M19</f>
        <v>14.524793388429753</v>
      </c>
    </row>
    <row r="20" spans="8:9" ht="11.25">
      <c r="H20" s="21"/>
      <c r="I20" s="21"/>
    </row>
    <row r="21" spans="1:9" ht="11.25">
      <c r="A21" s="34"/>
      <c r="H21" s="21"/>
      <c r="I21" s="21"/>
    </row>
    <row r="22" spans="1:9" ht="11.25">
      <c r="A22" s="34"/>
      <c r="H22" s="21"/>
      <c r="I22" s="21"/>
    </row>
    <row r="23" spans="1:9" ht="11.25">
      <c r="A23" s="34"/>
      <c r="H23" s="21"/>
      <c r="I23" s="21"/>
    </row>
    <row r="24" ht="11.25">
      <c r="A24" s="1" t="s">
        <v>201</v>
      </c>
    </row>
    <row r="25" ht="12" thickBot="1"/>
    <row r="26" spans="1:14" ht="33.75" customHeight="1">
      <c r="A26" s="124" t="s">
        <v>225</v>
      </c>
      <c r="B26" s="190" t="s">
        <v>21</v>
      </c>
      <c r="C26" s="190" t="s">
        <v>210</v>
      </c>
      <c r="D26" s="190" t="s">
        <v>14</v>
      </c>
      <c r="E26" s="193" t="s">
        <v>0</v>
      </c>
      <c r="F26" s="193"/>
      <c r="G26" s="193"/>
      <c r="H26" s="193"/>
      <c r="I26" s="193"/>
      <c r="J26" s="197" t="s">
        <v>10</v>
      </c>
      <c r="K26" s="197"/>
      <c r="L26" s="197"/>
      <c r="M26" s="216" t="s">
        <v>11</v>
      </c>
      <c r="N26" s="214" t="s">
        <v>220</v>
      </c>
    </row>
    <row r="27" spans="1:14" ht="33.75">
      <c r="A27" s="125"/>
      <c r="B27" s="122"/>
      <c r="C27" s="122"/>
      <c r="D27" s="127"/>
      <c r="E27" s="7">
        <v>1971</v>
      </c>
      <c r="F27" s="7">
        <v>1981</v>
      </c>
      <c r="G27" s="7">
        <v>1991</v>
      </c>
      <c r="H27" s="8" t="s">
        <v>1</v>
      </c>
      <c r="I27" s="8" t="s">
        <v>2</v>
      </c>
      <c r="J27" s="31" t="s">
        <v>3</v>
      </c>
      <c r="K27" s="31" t="s">
        <v>4</v>
      </c>
      <c r="L27" s="31" t="s">
        <v>5</v>
      </c>
      <c r="M27" s="217"/>
      <c r="N27" s="215"/>
    </row>
    <row r="28" spans="1:14" ht="12.75" customHeight="1">
      <c r="A28" s="125"/>
      <c r="B28" s="122"/>
      <c r="C28" s="122"/>
      <c r="D28" s="5" t="s">
        <v>211</v>
      </c>
      <c r="E28" s="13">
        <v>1605</v>
      </c>
      <c r="F28" s="13">
        <v>1470</v>
      </c>
      <c r="G28" s="13">
        <v>1655</v>
      </c>
      <c r="H28" s="6">
        <f aca="true" t="shared" si="2" ref="H28:I34">+(F28-E28)/E28</f>
        <v>-0.08411214953271028</v>
      </c>
      <c r="I28" s="6">
        <f t="shared" si="2"/>
        <v>0.12585034013605442</v>
      </c>
      <c r="J28" s="6">
        <v>0.293</v>
      </c>
      <c r="K28" s="6">
        <v>0.214</v>
      </c>
      <c r="L28" s="6">
        <v>0.493</v>
      </c>
      <c r="M28" s="26">
        <v>78.1</v>
      </c>
      <c r="N28" s="22">
        <f aca="true" t="shared" si="3" ref="N28:N34">+G28/M28</f>
        <v>21.190781049935982</v>
      </c>
    </row>
    <row r="29" spans="1:14" ht="12.75" customHeight="1">
      <c r="A29" s="125"/>
      <c r="B29" s="122"/>
      <c r="C29" s="122"/>
      <c r="D29" s="3" t="s">
        <v>212</v>
      </c>
      <c r="E29" s="14">
        <v>1342</v>
      </c>
      <c r="F29" s="14">
        <v>1093</v>
      </c>
      <c r="G29" s="14">
        <v>1168</v>
      </c>
      <c r="H29" s="4">
        <f t="shared" si="2"/>
        <v>-0.1855439642324888</v>
      </c>
      <c r="I29" s="4">
        <f t="shared" si="2"/>
        <v>0.0686184812442818</v>
      </c>
      <c r="J29" s="4">
        <v>0.384</v>
      </c>
      <c r="K29" s="4">
        <v>0.179</v>
      </c>
      <c r="L29" s="4">
        <v>0.437</v>
      </c>
      <c r="M29" s="27">
        <v>81.1</v>
      </c>
      <c r="N29" s="23">
        <f t="shared" si="3"/>
        <v>14.401972872996302</v>
      </c>
    </row>
    <row r="30" spans="1:14" ht="12.75" customHeight="1">
      <c r="A30" s="125"/>
      <c r="B30" s="122"/>
      <c r="C30" s="122"/>
      <c r="D30" s="5" t="s">
        <v>213</v>
      </c>
      <c r="E30" s="13">
        <v>1924</v>
      </c>
      <c r="F30" s="13">
        <v>2343</v>
      </c>
      <c r="G30" s="13">
        <v>2258</v>
      </c>
      <c r="H30" s="17">
        <f t="shared" si="2"/>
        <v>0.21777546777546777</v>
      </c>
      <c r="I30" s="17">
        <f t="shared" si="2"/>
        <v>-0.03627827571489543</v>
      </c>
      <c r="J30" s="6">
        <v>0.46</v>
      </c>
      <c r="K30" s="6">
        <v>0.161</v>
      </c>
      <c r="L30" s="6">
        <v>0.379</v>
      </c>
      <c r="M30" s="26">
        <v>129.3</v>
      </c>
      <c r="N30" s="22">
        <f>+G30/M30</f>
        <v>17.463263727764886</v>
      </c>
    </row>
    <row r="31" spans="1:14" ht="12.75" customHeight="1">
      <c r="A31" s="125"/>
      <c r="B31" s="122"/>
      <c r="C31" s="122"/>
      <c r="D31" s="3" t="s">
        <v>214</v>
      </c>
      <c r="E31" s="14">
        <v>3997</v>
      </c>
      <c r="F31" s="14">
        <v>3446</v>
      </c>
      <c r="G31" s="14">
        <v>3831</v>
      </c>
      <c r="H31" s="18">
        <f t="shared" si="2"/>
        <v>-0.1378533900425319</v>
      </c>
      <c r="I31" s="18">
        <f t="shared" si="2"/>
        <v>0.11172373766686013</v>
      </c>
      <c r="J31" s="4">
        <v>0.403</v>
      </c>
      <c r="K31" s="4">
        <v>0.189</v>
      </c>
      <c r="L31" s="4">
        <v>0.408</v>
      </c>
      <c r="M31" s="27">
        <v>65.3</v>
      </c>
      <c r="N31" s="23">
        <f>+G31/M31</f>
        <v>58.6676875957121</v>
      </c>
    </row>
    <row r="32" spans="1:14" ht="12.75" customHeight="1">
      <c r="A32" s="125"/>
      <c r="B32" s="122"/>
      <c r="C32" s="122"/>
      <c r="D32" s="3" t="s">
        <v>215</v>
      </c>
      <c r="E32" s="14">
        <v>3730</v>
      </c>
      <c r="F32" s="14">
        <v>2972</v>
      </c>
      <c r="G32" s="14">
        <v>3275</v>
      </c>
      <c r="H32" s="18">
        <f t="shared" si="2"/>
        <v>-0.2032171581769437</v>
      </c>
      <c r="I32" s="18">
        <f t="shared" si="2"/>
        <v>0.10195154777927322</v>
      </c>
      <c r="J32" s="4">
        <v>0.464</v>
      </c>
      <c r="K32" s="4">
        <v>0.193</v>
      </c>
      <c r="L32" s="4">
        <v>0.343</v>
      </c>
      <c r="M32" s="27">
        <v>11.7</v>
      </c>
      <c r="N32" s="23">
        <f>+G32/M32</f>
        <v>279.9145299145299</v>
      </c>
    </row>
    <row r="33" spans="1:14" ht="12.75" customHeight="1">
      <c r="A33" s="125"/>
      <c r="B33" s="122"/>
      <c r="C33" s="122"/>
      <c r="D33" s="3" t="s">
        <v>216</v>
      </c>
      <c r="E33" s="14">
        <v>1863</v>
      </c>
      <c r="F33" s="14">
        <v>1609</v>
      </c>
      <c r="G33" s="14">
        <v>3082</v>
      </c>
      <c r="H33" s="18">
        <f t="shared" si="2"/>
        <v>-0.13633923778851315</v>
      </c>
      <c r="I33" s="18">
        <f t="shared" si="2"/>
        <v>0.9154754505904288</v>
      </c>
      <c r="J33" s="4">
        <v>0.408</v>
      </c>
      <c r="K33" s="4">
        <v>0.143</v>
      </c>
      <c r="L33" s="4">
        <v>0.449</v>
      </c>
      <c r="M33" s="27">
        <v>117.8</v>
      </c>
      <c r="N33" s="23">
        <f>+G33/M33</f>
        <v>26.162988115449917</v>
      </c>
    </row>
    <row r="34" spans="1:14" s="1" customFormat="1" ht="12.75" customHeight="1" thickBot="1">
      <c r="A34" s="126"/>
      <c r="B34" s="123"/>
      <c r="C34" s="123"/>
      <c r="D34" s="46" t="s">
        <v>9</v>
      </c>
      <c r="E34" s="47">
        <f>SUM(E28:E33)</f>
        <v>14461</v>
      </c>
      <c r="F34" s="47">
        <f>SUM(F28:F33)</f>
        <v>12933</v>
      </c>
      <c r="G34" s="47">
        <f>SUM(G28:G33)</f>
        <v>15269</v>
      </c>
      <c r="H34" s="48">
        <f t="shared" si="2"/>
        <v>-0.10566350874766614</v>
      </c>
      <c r="I34" s="48">
        <f t="shared" si="2"/>
        <v>0.18062321193845202</v>
      </c>
      <c r="J34" s="48">
        <v>0.415</v>
      </c>
      <c r="K34" s="48">
        <v>0.178</v>
      </c>
      <c r="L34" s="48">
        <v>0.407</v>
      </c>
      <c r="M34" s="50">
        <f>SUM(M28:M33)</f>
        <v>483.3</v>
      </c>
      <c r="N34" s="49">
        <f t="shared" si="3"/>
        <v>31.5932133250569</v>
      </c>
    </row>
    <row r="36" ht="11.25">
      <c r="A36" s="34"/>
    </row>
    <row r="37" ht="11.25">
      <c r="A37" s="34"/>
    </row>
  </sheetData>
  <mergeCells count="24">
    <mergeCell ref="A3:A8"/>
    <mergeCell ref="B3:B8"/>
    <mergeCell ref="C3:C8"/>
    <mergeCell ref="A14:A19"/>
    <mergeCell ref="B14:B19"/>
    <mergeCell ref="C14:C19"/>
    <mergeCell ref="D26:D27"/>
    <mergeCell ref="E26:I26"/>
    <mergeCell ref="J26:L26"/>
    <mergeCell ref="M26:M27"/>
    <mergeCell ref="E3:I3"/>
    <mergeCell ref="J3:L3"/>
    <mergeCell ref="M3:M4"/>
    <mergeCell ref="N26:N27"/>
    <mergeCell ref="A26:A34"/>
    <mergeCell ref="B26:B34"/>
    <mergeCell ref="C26:C34"/>
    <mergeCell ref="N3:N4"/>
    <mergeCell ref="D14:D15"/>
    <mergeCell ref="E14:I14"/>
    <mergeCell ref="J14:L14"/>
    <mergeCell ref="M14:M15"/>
    <mergeCell ref="N14:N15"/>
    <mergeCell ref="D3:D4"/>
  </mergeCells>
  <printOptions horizontalCentered="1" verticalCentered="1"/>
  <pageMargins left="0.7480314960629921" right="0.55" top="0.984251968503937" bottom="0.984251968503937" header="0.5118110236220472" footer="0.5118110236220472"/>
  <pageSetup horizontalDpi="300" verticalDpi="300" orientation="landscape" paperSize="9" r:id="rId1"/>
  <rowBreaks count="2" manualBreakCount="2">
    <brk id="10" max="255" man="1"/>
    <brk id="2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9">
      <selection activeCell="A27" sqref="A27"/>
    </sheetView>
  </sheetViews>
  <sheetFormatPr defaultColWidth="9.00390625" defaultRowHeight="12.75"/>
  <cols>
    <col min="1" max="1" width="12.125" style="2" customWidth="1"/>
    <col min="2" max="2" width="5.00390625" style="2" customWidth="1"/>
    <col min="3" max="3" width="9.125" style="2" customWidth="1"/>
    <col min="4" max="4" width="14.25390625" style="2" customWidth="1"/>
    <col min="5" max="5" width="6.875" style="2" customWidth="1"/>
    <col min="6" max="6" width="7.25390625" style="2" customWidth="1"/>
    <col min="7" max="7" width="7.75390625" style="2" customWidth="1"/>
    <col min="8" max="9" width="9.125" style="2" customWidth="1"/>
    <col min="10" max="12" width="9.125" style="30" customWidth="1"/>
    <col min="13" max="13" width="9.125" style="33" customWidth="1"/>
    <col min="14" max="14" width="12.625" style="32" customWidth="1"/>
    <col min="15" max="16384" width="9.125" style="2" customWidth="1"/>
  </cols>
  <sheetData>
    <row r="1" ht="11.25">
      <c r="A1" s="1" t="s">
        <v>26</v>
      </c>
    </row>
    <row r="2" ht="12" thickBot="1"/>
    <row r="3" spans="1:14" ht="33.75" customHeight="1">
      <c r="A3" s="124" t="s">
        <v>225</v>
      </c>
      <c r="B3" s="190" t="s">
        <v>7</v>
      </c>
      <c r="C3" s="190" t="s">
        <v>27</v>
      </c>
      <c r="D3" s="190" t="s">
        <v>14</v>
      </c>
      <c r="E3" s="193" t="s">
        <v>0</v>
      </c>
      <c r="F3" s="193"/>
      <c r="G3" s="193"/>
      <c r="H3" s="193"/>
      <c r="I3" s="193"/>
      <c r="J3" s="197" t="s">
        <v>10</v>
      </c>
      <c r="K3" s="197"/>
      <c r="L3" s="197"/>
      <c r="M3" s="198" t="s">
        <v>11</v>
      </c>
      <c r="N3" s="214" t="s">
        <v>220</v>
      </c>
    </row>
    <row r="4" spans="1:14" ht="33.75">
      <c r="A4" s="125"/>
      <c r="B4" s="122"/>
      <c r="C4" s="122"/>
      <c r="D4" s="127"/>
      <c r="E4" s="7">
        <v>1971</v>
      </c>
      <c r="F4" s="7">
        <v>1981</v>
      </c>
      <c r="G4" s="7">
        <v>1991</v>
      </c>
      <c r="H4" s="8" t="s">
        <v>1</v>
      </c>
      <c r="I4" s="8" t="s">
        <v>2</v>
      </c>
      <c r="J4" s="31" t="s">
        <v>3</v>
      </c>
      <c r="K4" s="31" t="s">
        <v>4</v>
      </c>
      <c r="L4" s="31" t="s">
        <v>5</v>
      </c>
      <c r="M4" s="199"/>
      <c r="N4" s="215"/>
    </row>
    <row r="5" spans="1:14" ht="12.75" customHeight="1">
      <c r="A5" s="125"/>
      <c r="B5" s="122"/>
      <c r="C5" s="122"/>
      <c r="D5" s="5" t="s">
        <v>28</v>
      </c>
      <c r="E5" s="13">
        <v>10611</v>
      </c>
      <c r="F5" s="13">
        <v>9273</v>
      </c>
      <c r="G5" s="13">
        <v>8979</v>
      </c>
      <c r="H5" s="6">
        <f>+(F5-E5)/E5</f>
        <v>-0.12609556121006502</v>
      </c>
      <c r="I5" s="6">
        <f>+(G5-F5)/F5</f>
        <v>-0.03170494985441605</v>
      </c>
      <c r="J5" s="6">
        <v>0.534</v>
      </c>
      <c r="K5" s="6">
        <v>0.218</v>
      </c>
      <c r="L5" s="6">
        <v>0.248</v>
      </c>
      <c r="M5" s="26">
        <v>353.6</v>
      </c>
      <c r="N5" s="22">
        <f>+G5/M5</f>
        <v>25.393099547511312</v>
      </c>
    </row>
    <row r="6" spans="1:14" ht="12.75" customHeight="1">
      <c r="A6" s="125"/>
      <c r="B6" s="122"/>
      <c r="C6" s="122"/>
      <c r="D6" s="3" t="s">
        <v>29</v>
      </c>
      <c r="E6" s="14">
        <v>8140</v>
      </c>
      <c r="F6" s="14">
        <v>7001</v>
      </c>
      <c r="G6" s="14">
        <v>6650</v>
      </c>
      <c r="H6" s="4">
        <f aca="true" t="shared" si="0" ref="H6:I8">+(F6-E6)/E6</f>
        <v>-0.13992628992628992</v>
      </c>
      <c r="I6" s="4">
        <f t="shared" si="0"/>
        <v>-0.050135694900728466</v>
      </c>
      <c r="J6" s="4">
        <v>0.418</v>
      </c>
      <c r="K6" s="4">
        <v>0.228</v>
      </c>
      <c r="L6" s="4">
        <v>0.355</v>
      </c>
      <c r="M6" s="27">
        <v>253.1</v>
      </c>
      <c r="N6" s="23">
        <f>+G6/M6</f>
        <v>26.27419992097985</v>
      </c>
    </row>
    <row r="7" spans="1:14" ht="12.75" customHeight="1">
      <c r="A7" s="125"/>
      <c r="B7" s="122"/>
      <c r="C7" s="122"/>
      <c r="D7" s="5" t="s">
        <v>30</v>
      </c>
      <c r="E7" s="13">
        <v>11466</v>
      </c>
      <c r="F7" s="13">
        <v>10989</v>
      </c>
      <c r="G7" s="13">
        <v>13938</v>
      </c>
      <c r="H7" s="6">
        <f>+(F7-E7)/E7</f>
        <v>-0.041601255886970175</v>
      </c>
      <c r="I7" s="6">
        <f>+(G7-F7)/F7</f>
        <v>0.2683592683592684</v>
      </c>
      <c r="J7" s="6">
        <v>0.585</v>
      </c>
      <c r="K7" s="6">
        <v>0.164</v>
      </c>
      <c r="L7" s="6">
        <v>0.251</v>
      </c>
      <c r="M7" s="26">
        <v>195.2</v>
      </c>
      <c r="N7" s="22">
        <f>+G7/M7</f>
        <v>71.40368852459017</v>
      </c>
    </row>
    <row r="8" spans="1:14" s="1" customFormat="1" ht="23.25" thickBot="1">
      <c r="A8" s="126"/>
      <c r="B8" s="123"/>
      <c r="C8" s="123"/>
      <c r="D8" s="46" t="s">
        <v>9</v>
      </c>
      <c r="E8" s="47">
        <f>SUM(E5:E7)</f>
        <v>30217</v>
      </c>
      <c r="F8" s="47">
        <f>SUM(F5:F7)</f>
        <v>27263</v>
      </c>
      <c r="G8" s="47">
        <f>SUM(G5:G7)</f>
        <v>29567</v>
      </c>
      <c r="H8" s="48">
        <f t="shared" si="0"/>
        <v>-0.09775953933216401</v>
      </c>
      <c r="I8" s="48">
        <f t="shared" si="0"/>
        <v>0.08451014195062906</v>
      </c>
      <c r="J8" s="48">
        <v>0.536</v>
      </c>
      <c r="K8" s="48">
        <v>0.194</v>
      </c>
      <c r="L8" s="48">
        <v>0.27</v>
      </c>
      <c r="M8" s="50">
        <f>SUM(M5:M7)</f>
        <v>801.9000000000001</v>
      </c>
      <c r="N8" s="49">
        <f>+G8/M8</f>
        <v>36.87118094525501</v>
      </c>
    </row>
    <row r="10" ht="11.25">
      <c r="A10" s="34"/>
    </row>
    <row r="12" ht="11.25">
      <c r="A12" s="1" t="s">
        <v>26</v>
      </c>
    </row>
    <row r="13" ht="12" thickBot="1"/>
    <row r="14" spans="1:14" ht="33.75" customHeight="1">
      <c r="A14" s="124" t="s">
        <v>225</v>
      </c>
      <c r="B14" s="190" t="s">
        <v>22</v>
      </c>
      <c r="C14" s="190" t="s">
        <v>31</v>
      </c>
      <c r="D14" s="190" t="s">
        <v>14</v>
      </c>
      <c r="E14" s="193" t="s">
        <v>0</v>
      </c>
      <c r="F14" s="193"/>
      <c r="G14" s="193"/>
      <c r="H14" s="193"/>
      <c r="I14" s="193"/>
      <c r="J14" s="197" t="s">
        <v>10</v>
      </c>
      <c r="K14" s="197"/>
      <c r="L14" s="197"/>
      <c r="M14" s="216" t="s">
        <v>11</v>
      </c>
      <c r="N14" s="214" t="s">
        <v>220</v>
      </c>
    </row>
    <row r="15" spans="1:14" ht="33.75">
      <c r="A15" s="125"/>
      <c r="B15" s="122"/>
      <c r="C15" s="122"/>
      <c r="D15" s="127"/>
      <c r="E15" s="7">
        <v>1971</v>
      </c>
      <c r="F15" s="7">
        <v>1981</v>
      </c>
      <c r="G15" s="7">
        <v>1991</v>
      </c>
      <c r="H15" s="8" t="s">
        <v>1</v>
      </c>
      <c r="I15" s="8" t="s">
        <v>2</v>
      </c>
      <c r="J15" s="31" t="s">
        <v>3</v>
      </c>
      <c r="K15" s="31" t="s">
        <v>4</v>
      </c>
      <c r="L15" s="31" t="s">
        <v>5</v>
      </c>
      <c r="M15" s="217"/>
      <c r="N15" s="215"/>
    </row>
    <row r="16" spans="1:14" ht="12.75" customHeight="1">
      <c r="A16" s="125"/>
      <c r="B16" s="122"/>
      <c r="C16" s="122"/>
      <c r="D16" s="5" t="s">
        <v>32</v>
      </c>
      <c r="E16" s="13">
        <v>8210</v>
      </c>
      <c r="F16" s="13">
        <v>7555</v>
      </c>
      <c r="G16" s="13">
        <v>8334</v>
      </c>
      <c r="H16" s="6">
        <f>+(F16-E16)/E16</f>
        <v>-0.07978075517661389</v>
      </c>
      <c r="I16" s="6">
        <f>+(G16-F16)/F16</f>
        <v>0.10311052283256122</v>
      </c>
      <c r="J16" s="6">
        <v>0.355</v>
      </c>
      <c r="K16" s="6">
        <v>0.279</v>
      </c>
      <c r="L16" s="6">
        <v>0.366</v>
      </c>
      <c r="M16" s="26">
        <v>200</v>
      </c>
      <c r="N16" s="22">
        <f aca="true" t="shared" si="1" ref="N16:N22">+G16/M16</f>
        <v>41.67</v>
      </c>
    </row>
    <row r="17" spans="1:14" ht="12.75" customHeight="1">
      <c r="A17" s="125"/>
      <c r="B17" s="122"/>
      <c r="C17" s="122"/>
      <c r="D17" s="5" t="s">
        <v>33</v>
      </c>
      <c r="E17" s="13">
        <v>7570</v>
      </c>
      <c r="F17" s="13">
        <v>7268</v>
      </c>
      <c r="G17" s="13">
        <v>6948</v>
      </c>
      <c r="H17" s="6">
        <f aca="true" t="shared" si="2" ref="H17:H22">+(F17-E17)/E17</f>
        <v>-0.03989431968295905</v>
      </c>
      <c r="I17" s="6">
        <f aca="true" t="shared" si="3" ref="I17:I22">+(G17-F17)/F17</f>
        <v>-0.04402861860209136</v>
      </c>
      <c r="J17" s="6">
        <v>0.362</v>
      </c>
      <c r="K17" s="6">
        <v>0.279</v>
      </c>
      <c r="L17" s="6">
        <v>0.359</v>
      </c>
      <c r="M17" s="26">
        <v>293</v>
      </c>
      <c r="N17" s="22">
        <f t="shared" si="1"/>
        <v>23.713310580204777</v>
      </c>
    </row>
    <row r="18" spans="1:14" ht="12.75" customHeight="1">
      <c r="A18" s="125"/>
      <c r="B18" s="122"/>
      <c r="C18" s="122"/>
      <c r="D18" s="5" t="s">
        <v>34</v>
      </c>
      <c r="E18" s="13">
        <v>0</v>
      </c>
      <c r="F18" s="13">
        <v>15</v>
      </c>
      <c r="G18" s="13">
        <v>257</v>
      </c>
      <c r="H18" s="6" t="e">
        <f t="shared" si="2"/>
        <v>#DIV/0!</v>
      </c>
      <c r="I18" s="6">
        <f t="shared" si="3"/>
        <v>16.133333333333333</v>
      </c>
      <c r="J18" s="6">
        <v>1</v>
      </c>
      <c r="K18" s="6">
        <v>0</v>
      </c>
      <c r="L18" s="6">
        <v>0</v>
      </c>
      <c r="M18" s="26">
        <v>32.3</v>
      </c>
      <c r="N18" s="22">
        <f t="shared" si="1"/>
        <v>7.956656346749226</v>
      </c>
    </row>
    <row r="19" spans="1:14" ht="12.75" customHeight="1">
      <c r="A19" s="125"/>
      <c r="B19" s="122"/>
      <c r="C19" s="122"/>
      <c r="D19" s="5" t="s">
        <v>35</v>
      </c>
      <c r="E19" s="13">
        <v>10569</v>
      </c>
      <c r="F19" s="13">
        <v>9739</v>
      </c>
      <c r="G19" s="13">
        <v>9400</v>
      </c>
      <c r="H19" s="6">
        <f t="shared" si="2"/>
        <v>-0.07853155454631469</v>
      </c>
      <c r="I19" s="6">
        <f t="shared" si="3"/>
        <v>-0.034808501899579014</v>
      </c>
      <c r="J19" s="6">
        <v>0.763</v>
      </c>
      <c r="K19" s="6">
        <v>0.069</v>
      </c>
      <c r="L19" s="6">
        <v>0.168</v>
      </c>
      <c r="M19" s="26">
        <v>422.9</v>
      </c>
      <c r="N19" s="22">
        <f t="shared" si="1"/>
        <v>22.227476944904232</v>
      </c>
    </row>
    <row r="20" spans="1:14" ht="12.75" customHeight="1">
      <c r="A20" s="125"/>
      <c r="B20" s="122"/>
      <c r="C20" s="122"/>
      <c r="D20" s="3" t="s">
        <v>36</v>
      </c>
      <c r="E20" s="14">
        <v>6240</v>
      </c>
      <c r="F20" s="14">
        <v>6553</v>
      </c>
      <c r="G20" s="14">
        <v>7744</v>
      </c>
      <c r="H20" s="4">
        <f t="shared" si="2"/>
        <v>0.05016025641025641</v>
      </c>
      <c r="I20" s="4">
        <f t="shared" si="3"/>
        <v>0.1817488173355715</v>
      </c>
      <c r="J20" s="4">
        <v>0.611</v>
      </c>
      <c r="K20" s="4">
        <v>0.134</v>
      </c>
      <c r="L20" s="4">
        <v>0.256</v>
      </c>
      <c r="M20" s="27">
        <v>181.4</v>
      </c>
      <c r="N20" s="23">
        <f t="shared" si="1"/>
        <v>42.69018743109151</v>
      </c>
    </row>
    <row r="21" spans="1:14" ht="12.75" customHeight="1">
      <c r="A21" s="125"/>
      <c r="B21" s="122"/>
      <c r="C21" s="122"/>
      <c r="D21" s="5" t="s">
        <v>37</v>
      </c>
      <c r="E21" s="13">
        <v>5549</v>
      </c>
      <c r="F21" s="13">
        <v>5352</v>
      </c>
      <c r="G21" s="13">
        <v>5916</v>
      </c>
      <c r="H21" s="6">
        <f>+(F21-E21)/E21</f>
        <v>-0.035501892232834745</v>
      </c>
      <c r="I21" s="6">
        <f>+(G21-F21)/F21</f>
        <v>0.10538116591928251</v>
      </c>
      <c r="J21" s="6">
        <v>0.488</v>
      </c>
      <c r="K21" s="6">
        <v>0.278</v>
      </c>
      <c r="L21" s="6">
        <v>0.234</v>
      </c>
      <c r="M21" s="26">
        <v>80.9</v>
      </c>
      <c r="N21" s="22">
        <f>+G21/M21</f>
        <v>73.12731767614338</v>
      </c>
    </row>
    <row r="22" spans="1:14" s="1" customFormat="1" ht="23.25" thickBot="1">
      <c r="A22" s="126"/>
      <c r="B22" s="123"/>
      <c r="C22" s="123"/>
      <c r="D22" s="46" t="s">
        <v>9</v>
      </c>
      <c r="E22" s="47">
        <f>SUM(E16:E21)</f>
        <v>38138</v>
      </c>
      <c r="F22" s="47">
        <f>SUM(F16:F21)</f>
        <v>36482</v>
      </c>
      <c r="G22" s="47">
        <f>SUM(G16:G21)</f>
        <v>38599</v>
      </c>
      <c r="H22" s="48">
        <f t="shared" si="2"/>
        <v>-0.04342125963605852</v>
      </c>
      <c r="I22" s="48">
        <f t="shared" si="3"/>
        <v>0.05802861685214626</v>
      </c>
      <c r="J22" s="48">
        <v>0.544</v>
      </c>
      <c r="K22" s="48">
        <v>0.191</v>
      </c>
      <c r="L22" s="48">
        <v>0.264</v>
      </c>
      <c r="M22" s="50">
        <f>SUM(M16:M21)</f>
        <v>1210.5</v>
      </c>
      <c r="N22" s="49">
        <f t="shared" si="1"/>
        <v>31.886823626600577</v>
      </c>
    </row>
    <row r="24" spans="10:14" s="34" customFormat="1" ht="11.25">
      <c r="J24" s="42"/>
      <c r="K24" s="42"/>
      <c r="L24" s="42"/>
      <c r="M24" s="44"/>
      <c r="N24" s="43"/>
    </row>
    <row r="25" spans="10:14" s="34" customFormat="1" ht="11.25">
      <c r="J25" s="42"/>
      <c r="K25" s="42"/>
      <c r="L25" s="42"/>
      <c r="M25" s="44"/>
      <c r="N25" s="43"/>
    </row>
  </sheetData>
  <mergeCells count="16">
    <mergeCell ref="A14:A22"/>
    <mergeCell ref="J3:L3"/>
    <mergeCell ref="M3:M4"/>
    <mergeCell ref="A3:A8"/>
    <mergeCell ref="B3:B8"/>
    <mergeCell ref="C3:C8"/>
    <mergeCell ref="B14:B22"/>
    <mergeCell ref="C14:C22"/>
    <mergeCell ref="N3:N4"/>
    <mergeCell ref="D14:D15"/>
    <mergeCell ref="E14:I14"/>
    <mergeCell ref="J14:L14"/>
    <mergeCell ref="M14:M15"/>
    <mergeCell ref="N14:N15"/>
    <mergeCell ref="D3:D4"/>
    <mergeCell ref="E3:I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rowBreaks count="1" manualBreakCount="1">
    <brk id="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E273"/>
  <sheetViews>
    <sheetView workbookViewId="0" topLeftCell="A1">
      <selection activeCell="D11" sqref="D11:D13"/>
    </sheetView>
  </sheetViews>
  <sheetFormatPr defaultColWidth="9.00390625" defaultRowHeight="12.75"/>
  <cols>
    <col min="1" max="1" width="15.25390625" style="2" customWidth="1"/>
    <col min="2" max="2" width="14.875" style="2" customWidth="1"/>
    <col min="3" max="3" width="20.75390625" style="2" customWidth="1"/>
    <col min="4" max="4" width="11.75390625" style="32" customWidth="1"/>
    <col min="5" max="5" width="12.375" style="33" customWidth="1"/>
    <col min="6" max="16384" width="9.125" style="2" customWidth="1"/>
  </cols>
  <sheetData>
    <row r="2" ht="12" thickBot="1"/>
    <row r="3" spans="1:5" ht="33.75">
      <c r="A3" s="124" t="s">
        <v>241</v>
      </c>
      <c r="B3" s="63" t="s">
        <v>225</v>
      </c>
      <c r="C3" s="63" t="s">
        <v>262</v>
      </c>
      <c r="D3" s="64" t="s">
        <v>242</v>
      </c>
      <c r="E3" s="65" t="s">
        <v>11</v>
      </c>
    </row>
    <row r="4" spans="1:5" ht="13.5" customHeight="1">
      <c r="A4" s="125"/>
      <c r="B4" s="121" t="s">
        <v>8</v>
      </c>
      <c r="C4" s="11" t="s">
        <v>15</v>
      </c>
      <c r="D4" s="115">
        <v>46469</v>
      </c>
      <c r="E4" s="161">
        <v>1245.1</v>
      </c>
    </row>
    <row r="5" spans="1:5" ht="12.75" customHeight="1">
      <c r="A5" s="125"/>
      <c r="B5" s="122"/>
      <c r="C5" s="3" t="s">
        <v>16</v>
      </c>
      <c r="D5" s="116"/>
      <c r="E5" s="162"/>
    </row>
    <row r="6" spans="1:5" ht="12.75" customHeight="1">
      <c r="A6" s="125"/>
      <c r="B6" s="122"/>
      <c r="C6" s="12" t="s">
        <v>221</v>
      </c>
      <c r="D6" s="116"/>
      <c r="E6" s="162"/>
    </row>
    <row r="7" spans="1:5" ht="12.75" customHeight="1">
      <c r="A7" s="125"/>
      <c r="B7" s="122"/>
      <c r="C7" s="12" t="s">
        <v>222</v>
      </c>
      <c r="D7" s="116"/>
      <c r="E7" s="162"/>
    </row>
    <row r="8" spans="1:5" ht="12.75" customHeight="1">
      <c r="A8" s="125"/>
      <c r="B8" s="127"/>
      <c r="C8" s="12" t="s">
        <v>223</v>
      </c>
      <c r="D8" s="128"/>
      <c r="E8" s="163"/>
    </row>
    <row r="9" spans="1:5" ht="14.25" customHeight="1">
      <c r="A9" s="125"/>
      <c r="B9" s="121" t="s">
        <v>17</v>
      </c>
      <c r="C9" s="11" t="s">
        <v>18</v>
      </c>
      <c r="D9" s="115">
        <v>14154</v>
      </c>
      <c r="E9" s="161">
        <v>459.4</v>
      </c>
    </row>
    <row r="10" spans="1:5" ht="12.75" customHeight="1">
      <c r="A10" s="125"/>
      <c r="B10" s="127"/>
      <c r="C10" s="66" t="s">
        <v>19</v>
      </c>
      <c r="D10" s="128"/>
      <c r="E10" s="163"/>
    </row>
    <row r="11" spans="1:5" ht="15.75" customHeight="1">
      <c r="A11" s="125"/>
      <c r="B11" s="121" t="s">
        <v>20</v>
      </c>
      <c r="C11" s="5" t="s">
        <v>23</v>
      </c>
      <c r="D11" s="115">
        <v>10500</v>
      </c>
      <c r="E11" s="161">
        <v>2013.5</v>
      </c>
    </row>
    <row r="12" spans="1:5" ht="12.75" customHeight="1">
      <c r="A12" s="125"/>
      <c r="B12" s="122"/>
      <c r="C12" s="53" t="s">
        <v>24</v>
      </c>
      <c r="D12" s="116"/>
      <c r="E12" s="162"/>
    </row>
    <row r="13" spans="1:5" ht="12.75" customHeight="1" thickBot="1">
      <c r="A13" s="126"/>
      <c r="B13" s="123"/>
      <c r="C13" s="67" t="s">
        <v>25</v>
      </c>
      <c r="D13" s="117"/>
      <c r="E13" s="168"/>
    </row>
    <row r="14" spans="1:5" ht="22.5" customHeight="1" thickBot="1">
      <c r="A14" s="112" t="s">
        <v>260</v>
      </c>
      <c r="B14" s="113"/>
      <c r="C14" s="114"/>
      <c r="D14" s="68">
        <f>SUM(D4:D13)</f>
        <v>71123</v>
      </c>
      <c r="E14" s="69">
        <f>SUM(E4:E13)</f>
        <v>3718</v>
      </c>
    </row>
    <row r="15" spans="1:5" ht="14.25" customHeight="1">
      <c r="A15" s="39"/>
      <c r="B15" s="39"/>
      <c r="C15" s="39"/>
      <c r="D15" s="70"/>
      <c r="E15" s="71"/>
    </row>
    <row r="16" spans="1:5" ht="13.5" customHeight="1" thickBot="1">
      <c r="A16" s="39"/>
      <c r="B16" s="39"/>
      <c r="C16" s="39"/>
      <c r="D16" s="70"/>
      <c r="E16" s="71"/>
    </row>
    <row r="17" spans="1:5" ht="33.75">
      <c r="A17" s="124" t="s">
        <v>26</v>
      </c>
      <c r="B17" s="72" t="s">
        <v>225</v>
      </c>
      <c r="C17" s="63" t="s">
        <v>262</v>
      </c>
      <c r="D17" s="64" t="s">
        <v>242</v>
      </c>
      <c r="E17" s="65" t="s">
        <v>11</v>
      </c>
    </row>
    <row r="18" spans="1:5" ht="12.75" customHeight="1">
      <c r="A18" s="125"/>
      <c r="B18" s="121" t="s">
        <v>243</v>
      </c>
      <c r="C18" s="11" t="s">
        <v>28</v>
      </c>
      <c r="D18" s="130">
        <v>29567</v>
      </c>
      <c r="E18" s="157">
        <v>801.9</v>
      </c>
    </row>
    <row r="19" spans="1:5" ht="12.75" customHeight="1">
      <c r="A19" s="125"/>
      <c r="B19" s="122"/>
      <c r="C19" s="3" t="s">
        <v>29</v>
      </c>
      <c r="D19" s="141"/>
      <c r="E19" s="158"/>
    </row>
    <row r="20" spans="1:5" ht="12.75" customHeight="1">
      <c r="A20" s="125"/>
      <c r="B20" s="127"/>
      <c r="C20" s="66" t="s">
        <v>30</v>
      </c>
      <c r="D20" s="142"/>
      <c r="E20" s="159"/>
    </row>
    <row r="21" spans="1:5" ht="15.75" customHeight="1">
      <c r="A21" s="125"/>
      <c r="B21" s="121" t="s">
        <v>244</v>
      </c>
      <c r="C21" s="5" t="s">
        <v>32</v>
      </c>
      <c r="D21" s="130">
        <v>38599</v>
      </c>
      <c r="E21" s="157">
        <v>1210.5</v>
      </c>
    </row>
    <row r="22" spans="1:5" ht="15" customHeight="1">
      <c r="A22" s="125"/>
      <c r="B22" s="122"/>
      <c r="C22" s="5" t="s">
        <v>33</v>
      </c>
      <c r="D22" s="111"/>
      <c r="E22" s="158"/>
    </row>
    <row r="23" spans="1:5" ht="12.75" customHeight="1">
      <c r="A23" s="125"/>
      <c r="B23" s="122"/>
      <c r="C23" s="5" t="s">
        <v>34</v>
      </c>
      <c r="D23" s="111"/>
      <c r="E23" s="158"/>
    </row>
    <row r="24" spans="1:5" ht="12.75" customHeight="1">
      <c r="A24" s="125"/>
      <c r="B24" s="122"/>
      <c r="C24" s="5" t="s">
        <v>35</v>
      </c>
      <c r="D24" s="111"/>
      <c r="E24" s="158"/>
    </row>
    <row r="25" spans="1:5" ht="12.75" customHeight="1">
      <c r="A25" s="125"/>
      <c r="B25" s="122"/>
      <c r="C25" s="53" t="s">
        <v>36</v>
      </c>
      <c r="D25" s="111"/>
      <c r="E25" s="158"/>
    </row>
    <row r="26" spans="1:5" ht="12.75" customHeight="1" thickBot="1">
      <c r="A26" s="126"/>
      <c r="B26" s="123"/>
      <c r="C26" s="67" t="s">
        <v>37</v>
      </c>
      <c r="D26" s="139"/>
      <c r="E26" s="171"/>
    </row>
    <row r="27" spans="1:5" ht="23.25" customHeight="1" thickBot="1">
      <c r="A27" s="112" t="s">
        <v>260</v>
      </c>
      <c r="B27" s="113"/>
      <c r="C27" s="114"/>
      <c r="D27" s="68">
        <f>SUM(D18:D26)</f>
        <v>68166</v>
      </c>
      <c r="E27" s="69">
        <f>SUM(E18:E26)</f>
        <v>2012.4</v>
      </c>
    </row>
    <row r="28" spans="1:5" ht="11.25">
      <c r="A28" s="39"/>
      <c r="B28" s="39"/>
      <c r="C28" s="39"/>
      <c r="D28" s="70"/>
      <c r="E28" s="71"/>
    </row>
    <row r="29" spans="1:5" ht="12" thickBot="1">
      <c r="A29" s="39"/>
      <c r="B29" s="39"/>
      <c r="C29" s="39"/>
      <c r="D29" s="70"/>
      <c r="E29" s="71"/>
    </row>
    <row r="30" spans="1:5" ht="33.75">
      <c r="A30" s="124" t="s">
        <v>12</v>
      </c>
      <c r="B30" s="63" t="s">
        <v>225</v>
      </c>
      <c r="C30" s="63" t="s">
        <v>262</v>
      </c>
      <c r="D30" s="64" t="s">
        <v>242</v>
      </c>
      <c r="E30" s="65" t="s">
        <v>11</v>
      </c>
    </row>
    <row r="31" spans="1:5" ht="16.5" customHeight="1">
      <c r="A31" s="125"/>
      <c r="B31" s="121" t="s">
        <v>13</v>
      </c>
      <c r="C31" s="5" t="s">
        <v>38</v>
      </c>
      <c r="D31" s="130">
        <v>19477</v>
      </c>
      <c r="E31" s="157">
        <v>1590.4</v>
      </c>
    </row>
    <row r="32" spans="1:5" ht="12.75" customHeight="1">
      <c r="A32" s="125"/>
      <c r="B32" s="122"/>
      <c r="C32" s="3" t="s">
        <v>39</v>
      </c>
      <c r="D32" s="111"/>
      <c r="E32" s="158"/>
    </row>
    <row r="33" spans="1:5" ht="12.75" customHeight="1">
      <c r="A33" s="125"/>
      <c r="B33" s="122"/>
      <c r="C33" s="3" t="s">
        <v>40</v>
      </c>
      <c r="D33" s="111"/>
      <c r="E33" s="158"/>
    </row>
    <row r="34" spans="1:5" ht="12.75" customHeight="1">
      <c r="A34" s="125"/>
      <c r="B34" s="122"/>
      <c r="C34" s="3" t="s">
        <v>41</v>
      </c>
      <c r="D34" s="111"/>
      <c r="E34" s="158"/>
    </row>
    <row r="35" spans="1:5" ht="12.75" customHeight="1">
      <c r="A35" s="125"/>
      <c r="B35" s="122"/>
      <c r="C35" s="3" t="s">
        <v>42</v>
      </c>
      <c r="D35" s="111"/>
      <c r="E35" s="158"/>
    </row>
    <row r="36" spans="1:5" ht="12.75" customHeight="1">
      <c r="A36" s="125"/>
      <c r="B36" s="122"/>
      <c r="C36" s="3" t="s">
        <v>43</v>
      </c>
      <c r="D36" s="111"/>
      <c r="E36" s="158"/>
    </row>
    <row r="37" spans="1:5" ht="12.75" customHeight="1">
      <c r="A37" s="125"/>
      <c r="B37" s="122"/>
      <c r="C37" s="3" t="s">
        <v>44</v>
      </c>
      <c r="D37" s="111"/>
      <c r="E37" s="158"/>
    </row>
    <row r="38" spans="1:5" ht="12.75" customHeight="1">
      <c r="A38" s="125"/>
      <c r="B38" s="122"/>
      <c r="C38" s="3" t="s">
        <v>45</v>
      </c>
      <c r="D38" s="111"/>
      <c r="E38" s="158"/>
    </row>
    <row r="39" spans="1:5" ht="12.75" customHeight="1">
      <c r="A39" s="125"/>
      <c r="B39" s="122"/>
      <c r="C39" s="3" t="s">
        <v>46</v>
      </c>
      <c r="D39" s="111"/>
      <c r="E39" s="158"/>
    </row>
    <row r="40" spans="1:5" ht="12.75" customHeight="1">
      <c r="A40" s="125"/>
      <c r="B40" s="122"/>
      <c r="C40" s="3" t="s">
        <v>47</v>
      </c>
      <c r="D40" s="111"/>
      <c r="E40" s="158"/>
    </row>
    <row r="41" spans="1:5" ht="12.75" customHeight="1">
      <c r="A41" s="125"/>
      <c r="B41" s="122"/>
      <c r="C41" s="3" t="s">
        <v>217</v>
      </c>
      <c r="D41" s="111"/>
      <c r="E41" s="158"/>
    </row>
    <row r="42" spans="1:5" ht="12.75" customHeight="1">
      <c r="A42" s="125"/>
      <c r="B42" s="122"/>
      <c r="C42" s="3" t="s">
        <v>48</v>
      </c>
      <c r="D42" s="111"/>
      <c r="E42" s="158"/>
    </row>
    <row r="43" spans="1:5" ht="12.75" customHeight="1">
      <c r="A43" s="125"/>
      <c r="B43" s="127"/>
      <c r="C43" s="66" t="s">
        <v>49</v>
      </c>
      <c r="D43" s="131"/>
      <c r="E43" s="159"/>
    </row>
    <row r="44" spans="1:5" ht="15" customHeight="1">
      <c r="A44" s="125"/>
      <c r="B44" s="121" t="s">
        <v>245</v>
      </c>
      <c r="C44" s="5" t="s">
        <v>51</v>
      </c>
      <c r="D44" s="130">
        <v>27754</v>
      </c>
      <c r="E44" s="157">
        <v>1466.6</v>
      </c>
    </row>
    <row r="45" spans="1:5" ht="12.75" customHeight="1">
      <c r="A45" s="125"/>
      <c r="B45" s="122"/>
      <c r="C45" s="3" t="s">
        <v>52</v>
      </c>
      <c r="D45" s="111"/>
      <c r="E45" s="158"/>
    </row>
    <row r="46" spans="1:5" ht="12.75" customHeight="1">
      <c r="A46" s="125"/>
      <c r="B46" s="122"/>
      <c r="C46" s="3" t="s">
        <v>53</v>
      </c>
      <c r="D46" s="111"/>
      <c r="E46" s="158"/>
    </row>
    <row r="47" spans="1:5" ht="12.75" customHeight="1">
      <c r="A47" s="125"/>
      <c r="B47" s="122"/>
      <c r="C47" s="3" t="s">
        <v>54</v>
      </c>
      <c r="D47" s="111"/>
      <c r="E47" s="158"/>
    </row>
    <row r="48" spans="1:5" ht="12.75" customHeight="1">
      <c r="A48" s="125"/>
      <c r="B48" s="122"/>
      <c r="C48" s="3" t="s">
        <v>55</v>
      </c>
      <c r="D48" s="111"/>
      <c r="E48" s="158"/>
    </row>
    <row r="49" spans="1:5" ht="12.75" customHeight="1">
      <c r="A49" s="125"/>
      <c r="B49" s="122"/>
      <c r="C49" s="3" t="s">
        <v>56</v>
      </c>
      <c r="D49" s="111"/>
      <c r="E49" s="158"/>
    </row>
    <row r="50" spans="1:5" ht="12.75" customHeight="1">
      <c r="A50" s="125"/>
      <c r="B50" s="122"/>
      <c r="C50" s="12" t="s">
        <v>218</v>
      </c>
      <c r="D50" s="111"/>
      <c r="E50" s="158"/>
    </row>
    <row r="51" spans="1:5" ht="12.75" customHeight="1">
      <c r="A51" s="125"/>
      <c r="B51" s="122"/>
      <c r="C51" s="12" t="s">
        <v>57</v>
      </c>
      <c r="D51" s="111"/>
      <c r="E51" s="158"/>
    </row>
    <row r="52" spans="1:5" ht="12.75" customHeight="1">
      <c r="A52" s="125"/>
      <c r="B52" s="122"/>
      <c r="C52" s="12" t="s">
        <v>263</v>
      </c>
      <c r="D52" s="111"/>
      <c r="E52" s="158"/>
    </row>
    <row r="53" spans="1:5" ht="12.75" customHeight="1">
      <c r="A53" s="125"/>
      <c r="B53" s="122"/>
      <c r="C53" s="12" t="s">
        <v>227</v>
      </c>
      <c r="D53" s="111"/>
      <c r="E53" s="158"/>
    </row>
    <row r="54" spans="1:5" ht="12.75" customHeight="1">
      <c r="A54" s="125"/>
      <c r="B54" s="122"/>
      <c r="C54" s="12" t="s">
        <v>319</v>
      </c>
      <c r="D54" s="111"/>
      <c r="E54" s="158"/>
    </row>
    <row r="55" spans="1:5" ht="12.75" customHeight="1">
      <c r="A55" s="125"/>
      <c r="B55" s="127"/>
      <c r="C55" s="66" t="s">
        <v>228</v>
      </c>
      <c r="D55" s="131"/>
      <c r="E55" s="159"/>
    </row>
    <row r="56" spans="1:5" ht="19.5" customHeight="1">
      <c r="A56" s="125"/>
      <c r="B56" s="121" t="s">
        <v>58</v>
      </c>
      <c r="C56" s="5" t="s">
        <v>59</v>
      </c>
      <c r="D56" s="130">
        <v>39087</v>
      </c>
      <c r="E56" s="157">
        <v>1161.7</v>
      </c>
    </row>
    <row r="57" spans="1:5" ht="12.75" customHeight="1">
      <c r="A57" s="125"/>
      <c r="B57" s="122"/>
      <c r="C57" s="3" t="s">
        <v>219</v>
      </c>
      <c r="D57" s="111"/>
      <c r="E57" s="158"/>
    </row>
    <row r="58" spans="1:5" ht="12.75" customHeight="1">
      <c r="A58" s="125"/>
      <c r="B58" s="122"/>
      <c r="C58" s="12" t="s">
        <v>60</v>
      </c>
      <c r="D58" s="111"/>
      <c r="E58" s="158"/>
    </row>
    <row r="59" spans="1:5" ht="12.75" customHeight="1">
      <c r="A59" s="125"/>
      <c r="B59" s="122"/>
      <c r="C59" s="12" t="s">
        <v>61</v>
      </c>
      <c r="D59" s="111"/>
      <c r="E59" s="158"/>
    </row>
    <row r="60" spans="1:5" ht="12.75" customHeight="1">
      <c r="A60" s="125"/>
      <c r="B60" s="122"/>
      <c r="C60" s="12" t="s">
        <v>62</v>
      </c>
      <c r="D60" s="111"/>
      <c r="E60" s="158"/>
    </row>
    <row r="61" spans="1:5" ht="12.75" customHeight="1">
      <c r="A61" s="125"/>
      <c r="B61" s="172"/>
      <c r="C61" s="3" t="s">
        <v>320</v>
      </c>
      <c r="D61" s="169"/>
      <c r="E61" s="158"/>
    </row>
    <row r="62" spans="1:5" ht="13.5" customHeight="1" thickBot="1">
      <c r="A62" s="126"/>
      <c r="B62" s="173"/>
      <c r="C62" s="67" t="s">
        <v>321</v>
      </c>
      <c r="D62" s="170"/>
      <c r="E62" s="171"/>
    </row>
    <row r="63" spans="1:5" ht="21" customHeight="1" thickBot="1">
      <c r="A63" s="112" t="s">
        <v>260</v>
      </c>
      <c r="B63" s="113"/>
      <c r="C63" s="153"/>
      <c r="D63" s="68">
        <f>SUM(D31:D62)</f>
        <v>86318</v>
      </c>
      <c r="E63" s="69">
        <f>SUM(E31:E62)</f>
        <v>4218.7</v>
      </c>
    </row>
    <row r="64" spans="1:5" ht="13.5" customHeight="1">
      <c r="A64" s="39"/>
      <c r="B64" s="39"/>
      <c r="C64" s="39"/>
      <c r="D64" s="70"/>
      <c r="E64" s="71"/>
    </row>
    <row r="65" ht="12" thickBot="1"/>
    <row r="66" spans="1:5" ht="33.75">
      <c r="A66" s="124" t="s">
        <v>63</v>
      </c>
      <c r="B66" s="72" t="s">
        <v>225</v>
      </c>
      <c r="C66" s="63" t="s">
        <v>262</v>
      </c>
      <c r="D66" s="64" t="s">
        <v>242</v>
      </c>
      <c r="E66" s="65" t="s">
        <v>11</v>
      </c>
    </row>
    <row r="67" spans="1:5" ht="21.75" customHeight="1">
      <c r="A67" s="125"/>
      <c r="B67" s="137" t="s">
        <v>64</v>
      </c>
      <c r="C67" s="5" t="s">
        <v>65</v>
      </c>
      <c r="D67" s="115">
        <v>9287</v>
      </c>
      <c r="E67" s="161">
        <v>739.2</v>
      </c>
    </row>
    <row r="68" spans="1:5" ht="12.75" customHeight="1">
      <c r="A68" s="125"/>
      <c r="B68" s="135"/>
      <c r="C68" s="3" t="s">
        <v>66</v>
      </c>
      <c r="D68" s="116"/>
      <c r="E68" s="162"/>
    </row>
    <row r="69" spans="1:5" ht="12.75" customHeight="1">
      <c r="A69" s="125"/>
      <c r="B69" s="135"/>
      <c r="C69" s="12" t="s">
        <v>267</v>
      </c>
      <c r="D69" s="116"/>
      <c r="E69" s="162"/>
    </row>
    <row r="70" spans="1:5" ht="12.75" customHeight="1">
      <c r="A70" s="125"/>
      <c r="B70" s="135"/>
      <c r="C70" s="12" t="s">
        <v>229</v>
      </c>
      <c r="D70" s="116"/>
      <c r="E70" s="162"/>
    </row>
    <row r="71" spans="1:5" ht="12.75" customHeight="1">
      <c r="A71" s="125"/>
      <c r="B71" s="138"/>
      <c r="C71" s="66" t="s">
        <v>268</v>
      </c>
      <c r="D71" s="128"/>
      <c r="E71" s="163"/>
    </row>
    <row r="72" spans="1:5" ht="21" customHeight="1">
      <c r="A72" s="125"/>
      <c r="B72" s="137" t="s">
        <v>68</v>
      </c>
      <c r="C72" s="5" t="s">
        <v>69</v>
      </c>
      <c r="D72" s="115">
        <v>11832</v>
      </c>
      <c r="E72" s="161">
        <v>590.4</v>
      </c>
    </row>
    <row r="73" spans="1:5" ht="12.75" customHeight="1">
      <c r="A73" s="125"/>
      <c r="B73" s="138"/>
      <c r="C73" s="66" t="s">
        <v>246</v>
      </c>
      <c r="D73" s="128"/>
      <c r="E73" s="163"/>
    </row>
    <row r="74" spans="1:5" ht="15" customHeight="1">
      <c r="A74" s="125"/>
      <c r="B74" s="121" t="s">
        <v>71</v>
      </c>
      <c r="C74" s="11" t="s">
        <v>72</v>
      </c>
      <c r="D74" s="115">
        <v>4824</v>
      </c>
      <c r="E74" s="161">
        <v>863.3</v>
      </c>
    </row>
    <row r="75" spans="1:5" ht="12.75" customHeight="1">
      <c r="A75" s="125"/>
      <c r="B75" s="122"/>
      <c r="C75" s="3" t="s">
        <v>264</v>
      </c>
      <c r="D75" s="116"/>
      <c r="E75" s="162"/>
    </row>
    <row r="76" spans="1:5" ht="12.75" customHeight="1">
      <c r="A76" s="125"/>
      <c r="B76" s="122"/>
      <c r="C76" s="12" t="s">
        <v>231</v>
      </c>
      <c r="D76" s="116"/>
      <c r="E76" s="162"/>
    </row>
    <row r="77" spans="1:5" ht="12.75" customHeight="1">
      <c r="A77" s="125"/>
      <c r="B77" s="122"/>
      <c r="C77" s="12" t="s">
        <v>265</v>
      </c>
      <c r="D77" s="116"/>
      <c r="E77" s="162"/>
    </row>
    <row r="78" spans="1:5" ht="13.5" customHeight="1">
      <c r="A78" s="125"/>
      <c r="B78" s="127"/>
      <c r="C78" s="66" t="s">
        <v>266</v>
      </c>
      <c r="D78" s="128"/>
      <c r="E78" s="163"/>
    </row>
    <row r="79" spans="1:5" ht="13.5" customHeight="1">
      <c r="A79" s="125"/>
      <c r="B79" s="135" t="s">
        <v>280</v>
      </c>
      <c r="C79" s="5" t="s">
        <v>275</v>
      </c>
      <c r="D79" s="116">
        <v>27313</v>
      </c>
      <c r="E79" s="162">
        <v>1147.2</v>
      </c>
    </row>
    <row r="80" spans="1:5" ht="13.5" customHeight="1">
      <c r="A80" s="125"/>
      <c r="B80" s="135"/>
      <c r="C80" s="3" t="s">
        <v>274</v>
      </c>
      <c r="D80" s="116"/>
      <c r="E80" s="162"/>
    </row>
    <row r="81" spans="1:5" ht="13.5" customHeight="1">
      <c r="A81" s="125"/>
      <c r="B81" s="135"/>
      <c r="C81" s="3" t="s">
        <v>272</v>
      </c>
      <c r="D81" s="116"/>
      <c r="E81" s="162"/>
    </row>
    <row r="82" spans="1:5" ht="13.5" customHeight="1">
      <c r="A82" s="125"/>
      <c r="B82" s="135"/>
      <c r="C82" s="3" t="s">
        <v>30</v>
      </c>
      <c r="D82" s="116"/>
      <c r="E82" s="162"/>
    </row>
    <row r="83" spans="1:5" ht="13.5" customHeight="1">
      <c r="A83" s="125"/>
      <c r="B83" s="135"/>
      <c r="C83" s="3" t="s">
        <v>273</v>
      </c>
      <c r="D83" s="116"/>
      <c r="E83" s="162"/>
    </row>
    <row r="84" spans="1:5" ht="13.5" customHeight="1">
      <c r="A84" s="125"/>
      <c r="B84" s="135"/>
      <c r="C84" s="3" t="s">
        <v>276</v>
      </c>
      <c r="D84" s="116"/>
      <c r="E84" s="162"/>
    </row>
    <row r="85" spans="1:5" ht="13.5" customHeight="1">
      <c r="A85" s="125"/>
      <c r="B85" s="135"/>
      <c r="C85" s="3" t="s">
        <v>277</v>
      </c>
      <c r="D85" s="116"/>
      <c r="E85" s="162"/>
    </row>
    <row r="86" spans="1:5" ht="13.5" customHeight="1">
      <c r="A86" s="125"/>
      <c r="B86" s="135"/>
      <c r="C86" s="3" t="s">
        <v>278</v>
      </c>
      <c r="D86" s="116"/>
      <c r="E86" s="162"/>
    </row>
    <row r="87" spans="1:5" ht="13.5" customHeight="1" thickBot="1">
      <c r="A87" s="126"/>
      <c r="B87" s="136"/>
      <c r="C87" s="3" t="s">
        <v>279</v>
      </c>
      <c r="D87" s="117"/>
      <c r="E87" s="168"/>
    </row>
    <row r="88" spans="1:5" ht="26.25" customHeight="1" thickBot="1">
      <c r="A88" s="112" t="s">
        <v>260</v>
      </c>
      <c r="B88" s="113"/>
      <c r="C88" s="114"/>
      <c r="D88" s="68">
        <f>SUM(D67:D87)</f>
        <v>53256</v>
      </c>
      <c r="E88" s="69">
        <f>SUM(E67:E87)</f>
        <v>3340.0999999999995</v>
      </c>
    </row>
    <row r="89" spans="1:5" ht="13.5" customHeight="1">
      <c r="A89" s="39"/>
      <c r="B89" s="39"/>
      <c r="C89" s="39"/>
      <c r="D89" s="70"/>
      <c r="E89" s="71"/>
    </row>
    <row r="90" ht="12" thickBot="1"/>
    <row r="91" spans="1:5" s="1" customFormat="1" ht="33.75">
      <c r="A91" s="124" t="s">
        <v>73</v>
      </c>
      <c r="B91" s="63" t="s">
        <v>225</v>
      </c>
      <c r="C91" s="63" t="s">
        <v>262</v>
      </c>
      <c r="D91" s="64" t="s">
        <v>242</v>
      </c>
      <c r="E91" s="65" t="s">
        <v>11</v>
      </c>
    </row>
    <row r="92" spans="1:5" ht="15" customHeight="1">
      <c r="A92" s="125"/>
      <c r="B92" s="121" t="s">
        <v>74</v>
      </c>
      <c r="C92" s="5" t="s">
        <v>75</v>
      </c>
      <c r="D92" s="115">
        <v>44700</v>
      </c>
      <c r="E92" s="161">
        <v>1733</v>
      </c>
    </row>
    <row r="93" spans="1:5" ht="12.75" customHeight="1">
      <c r="A93" s="125"/>
      <c r="B93" s="122"/>
      <c r="C93" s="5" t="s">
        <v>76</v>
      </c>
      <c r="D93" s="116"/>
      <c r="E93" s="162"/>
    </row>
    <row r="94" spans="1:5" ht="12.75" customHeight="1">
      <c r="A94" s="125"/>
      <c r="B94" s="122"/>
      <c r="C94" s="5" t="s">
        <v>77</v>
      </c>
      <c r="D94" s="116"/>
      <c r="E94" s="162"/>
    </row>
    <row r="95" spans="1:5" ht="12.75" customHeight="1">
      <c r="A95" s="125"/>
      <c r="B95" s="122"/>
      <c r="C95" s="5" t="s">
        <v>78</v>
      </c>
      <c r="D95" s="116"/>
      <c r="E95" s="162"/>
    </row>
    <row r="96" spans="1:5" ht="12.75" customHeight="1">
      <c r="A96" s="125"/>
      <c r="B96" s="122"/>
      <c r="C96" s="5" t="s">
        <v>79</v>
      </c>
      <c r="D96" s="116"/>
      <c r="E96" s="162"/>
    </row>
    <row r="97" spans="1:5" ht="12.75" customHeight="1">
      <c r="A97" s="125"/>
      <c r="B97" s="122"/>
      <c r="C97" s="5" t="s">
        <v>80</v>
      </c>
      <c r="D97" s="116"/>
      <c r="E97" s="162"/>
    </row>
    <row r="98" spans="1:5" ht="12.75" customHeight="1">
      <c r="A98" s="125"/>
      <c r="B98" s="122"/>
      <c r="C98" s="3" t="s">
        <v>81</v>
      </c>
      <c r="D98" s="116"/>
      <c r="E98" s="162"/>
    </row>
    <row r="99" spans="1:5" ht="12.75" customHeight="1">
      <c r="A99" s="125"/>
      <c r="B99" s="122"/>
      <c r="C99" s="3" t="s">
        <v>82</v>
      </c>
      <c r="D99" s="116"/>
      <c r="E99" s="162"/>
    </row>
    <row r="100" spans="1:5" ht="12.75" customHeight="1">
      <c r="A100" s="125"/>
      <c r="B100" s="122"/>
      <c r="C100" s="53" t="s">
        <v>83</v>
      </c>
      <c r="D100" s="116"/>
      <c r="E100" s="162"/>
    </row>
    <row r="101" spans="1:5" ht="12.75" customHeight="1">
      <c r="A101" s="125"/>
      <c r="B101" s="127"/>
      <c r="C101" s="66" t="s">
        <v>269</v>
      </c>
      <c r="D101" s="128"/>
      <c r="E101" s="163"/>
    </row>
    <row r="102" spans="1:5" ht="14.25" customHeight="1">
      <c r="A102" s="125"/>
      <c r="B102" s="121" t="s">
        <v>85</v>
      </c>
      <c r="C102" s="5" t="s">
        <v>86</v>
      </c>
      <c r="D102" s="115">
        <v>23353</v>
      </c>
      <c r="E102" s="161">
        <v>864</v>
      </c>
    </row>
    <row r="103" spans="1:5" ht="12.75" customHeight="1">
      <c r="A103" s="125"/>
      <c r="B103" s="122"/>
      <c r="C103" s="5" t="s">
        <v>87</v>
      </c>
      <c r="D103" s="116"/>
      <c r="E103" s="162"/>
    </row>
    <row r="104" spans="1:5" ht="12.75" customHeight="1">
      <c r="A104" s="125"/>
      <c r="B104" s="122"/>
      <c r="C104" s="5" t="s">
        <v>88</v>
      </c>
      <c r="D104" s="116"/>
      <c r="E104" s="162"/>
    </row>
    <row r="105" spans="1:5" ht="12.75" customHeight="1">
      <c r="A105" s="125"/>
      <c r="B105" s="122"/>
      <c r="C105" s="5" t="s">
        <v>89</v>
      </c>
      <c r="D105" s="116"/>
      <c r="E105" s="162"/>
    </row>
    <row r="106" spans="1:5" ht="13.5" customHeight="1" thickBot="1">
      <c r="A106" s="126"/>
      <c r="B106" s="123"/>
      <c r="C106" s="67" t="s">
        <v>90</v>
      </c>
      <c r="D106" s="117"/>
      <c r="E106" s="168"/>
    </row>
    <row r="107" spans="1:5" ht="13.5" customHeight="1" thickBot="1">
      <c r="A107" s="112" t="s">
        <v>260</v>
      </c>
      <c r="B107" s="113"/>
      <c r="C107" s="114"/>
      <c r="D107" s="68">
        <f>SUM(D92:D106)</f>
        <v>68053</v>
      </c>
      <c r="E107" s="69">
        <f>SUM(E92:E106)</f>
        <v>2597</v>
      </c>
    </row>
    <row r="108" spans="1:5" ht="13.5" customHeight="1" thickBot="1">
      <c r="A108" s="39"/>
      <c r="B108" s="39"/>
      <c r="C108" s="39"/>
      <c r="D108" s="70"/>
      <c r="E108" s="71"/>
    </row>
    <row r="109" spans="1:5" s="1" customFormat="1" ht="33.75">
      <c r="A109" s="124" t="s">
        <v>91</v>
      </c>
      <c r="B109" s="72" t="s">
        <v>225</v>
      </c>
      <c r="C109" s="63" t="s">
        <v>262</v>
      </c>
      <c r="D109" s="64" t="s">
        <v>242</v>
      </c>
      <c r="E109" s="65" t="s">
        <v>11</v>
      </c>
    </row>
    <row r="110" spans="1:5" ht="13.5" customHeight="1">
      <c r="A110" s="125"/>
      <c r="B110" s="121" t="s">
        <v>92</v>
      </c>
      <c r="C110" s="5" t="s">
        <v>93</v>
      </c>
      <c r="D110" s="115">
        <v>9027</v>
      </c>
      <c r="E110" s="161">
        <v>920.3</v>
      </c>
    </row>
    <row r="111" spans="1:5" ht="12.75" customHeight="1">
      <c r="A111" s="125"/>
      <c r="B111" s="122"/>
      <c r="C111" s="3" t="s">
        <v>94</v>
      </c>
      <c r="D111" s="116"/>
      <c r="E111" s="162"/>
    </row>
    <row r="112" spans="1:5" ht="12.75" customHeight="1">
      <c r="A112" s="125"/>
      <c r="B112" s="122"/>
      <c r="C112" s="12" t="s">
        <v>95</v>
      </c>
      <c r="D112" s="116"/>
      <c r="E112" s="162"/>
    </row>
    <row r="113" spans="1:5" ht="12.75" customHeight="1">
      <c r="A113" s="125"/>
      <c r="B113" s="122"/>
      <c r="C113" s="12" t="s">
        <v>96</v>
      </c>
      <c r="D113" s="116"/>
      <c r="E113" s="162"/>
    </row>
    <row r="114" spans="1:5" ht="12.75" customHeight="1">
      <c r="A114" s="125"/>
      <c r="B114" s="127"/>
      <c r="C114" s="66" t="s">
        <v>97</v>
      </c>
      <c r="D114" s="128"/>
      <c r="E114" s="163"/>
    </row>
    <row r="115" spans="1:5" ht="12.75" customHeight="1">
      <c r="A115" s="125"/>
      <c r="B115" s="137" t="s">
        <v>247</v>
      </c>
      <c r="C115" s="5" t="s">
        <v>99</v>
      </c>
      <c r="D115" s="115">
        <v>12925</v>
      </c>
      <c r="E115" s="161">
        <v>836.6</v>
      </c>
    </row>
    <row r="116" spans="1:5" ht="12.75" customHeight="1">
      <c r="A116" s="125"/>
      <c r="B116" s="135"/>
      <c r="C116" s="5" t="s">
        <v>100</v>
      </c>
      <c r="D116" s="116"/>
      <c r="E116" s="162"/>
    </row>
    <row r="117" spans="1:5" ht="12.75" customHeight="1">
      <c r="A117" s="125"/>
      <c r="B117" s="135"/>
      <c r="C117" s="5" t="s">
        <v>101</v>
      </c>
      <c r="D117" s="116"/>
      <c r="E117" s="162"/>
    </row>
    <row r="118" spans="1:5" ht="12.75" customHeight="1">
      <c r="A118" s="125"/>
      <c r="B118" s="138"/>
      <c r="C118" s="66" t="s">
        <v>102</v>
      </c>
      <c r="D118" s="128"/>
      <c r="E118" s="163"/>
    </row>
    <row r="119" spans="1:5" ht="12" customHeight="1">
      <c r="A119" s="125"/>
      <c r="B119" s="121" t="s">
        <v>103</v>
      </c>
      <c r="C119" s="11" t="s">
        <v>104</v>
      </c>
      <c r="D119" s="115">
        <v>32077</v>
      </c>
      <c r="E119" s="161">
        <v>1767.4</v>
      </c>
    </row>
    <row r="120" spans="1:5" ht="12.75" customHeight="1">
      <c r="A120" s="125"/>
      <c r="B120" s="122"/>
      <c r="C120" s="5" t="s">
        <v>105</v>
      </c>
      <c r="D120" s="116"/>
      <c r="E120" s="162"/>
    </row>
    <row r="121" spans="1:5" ht="12.75" customHeight="1">
      <c r="A121" s="125"/>
      <c r="B121" s="122"/>
      <c r="C121" s="3" t="s">
        <v>106</v>
      </c>
      <c r="D121" s="116"/>
      <c r="E121" s="162"/>
    </row>
    <row r="122" spans="1:5" ht="12.75" customHeight="1">
      <c r="A122" s="125"/>
      <c r="B122" s="122"/>
      <c r="C122" s="3" t="s">
        <v>107</v>
      </c>
      <c r="D122" s="116"/>
      <c r="E122" s="162"/>
    </row>
    <row r="123" spans="1:5" ht="11.25" customHeight="1">
      <c r="A123" s="125"/>
      <c r="B123" s="122"/>
      <c r="C123" s="3" t="s">
        <v>108</v>
      </c>
      <c r="D123" s="116"/>
      <c r="E123" s="162"/>
    </row>
    <row r="124" spans="1:5" ht="12.75" customHeight="1">
      <c r="A124" s="125"/>
      <c r="B124" s="122"/>
      <c r="C124" s="3" t="s">
        <v>109</v>
      </c>
      <c r="D124" s="116"/>
      <c r="E124" s="162"/>
    </row>
    <row r="125" spans="1:5" ht="12.75" customHeight="1">
      <c r="A125" s="125"/>
      <c r="B125" s="122"/>
      <c r="C125" s="12" t="s">
        <v>110</v>
      </c>
      <c r="D125" s="116"/>
      <c r="E125" s="162"/>
    </row>
    <row r="126" spans="1:5" ht="12.75" customHeight="1">
      <c r="A126" s="125"/>
      <c r="B126" s="127"/>
      <c r="C126" s="66" t="s">
        <v>322</v>
      </c>
      <c r="D126" s="128"/>
      <c r="E126" s="163"/>
    </row>
    <row r="127" spans="1:5" ht="13.5" customHeight="1">
      <c r="A127" s="125"/>
      <c r="B127" s="121" t="s">
        <v>112</v>
      </c>
      <c r="C127" s="5" t="s">
        <v>113</v>
      </c>
      <c r="D127" s="115">
        <v>13319</v>
      </c>
      <c r="E127" s="161">
        <v>1050.8</v>
      </c>
    </row>
    <row r="128" spans="1:5" ht="12.75" customHeight="1">
      <c r="A128" s="125"/>
      <c r="B128" s="122"/>
      <c r="C128" s="3" t="s">
        <v>114</v>
      </c>
      <c r="D128" s="116"/>
      <c r="E128" s="162"/>
    </row>
    <row r="129" spans="1:5" ht="12" customHeight="1">
      <c r="A129" s="125"/>
      <c r="B129" s="122"/>
      <c r="C129" s="53" t="s">
        <v>115</v>
      </c>
      <c r="D129" s="116"/>
      <c r="E129" s="162"/>
    </row>
    <row r="130" spans="1:5" ht="12" customHeight="1">
      <c r="A130" s="125"/>
      <c r="B130" s="127"/>
      <c r="C130" s="66" t="s">
        <v>116</v>
      </c>
      <c r="D130" s="128"/>
      <c r="E130" s="163"/>
    </row>
    <row r="131" spans="1:5" ht="11.25" customHeight="1">
      <c r="A131" s="125"/>
      <c r="B131" s="137" t="s">
        <v>118</v>
      </c>
      <c r="C131" s="5" t="s">
        <v>119</v>
      </c>
      <c r="D131" s="143">
        <v>15038</v>
      </c>
      <c r="E131" s="174">
        <v>707.9</v>
      </c>
    </row>
    <row r="132" spans="1:5" ht="12.75" customHeight="1">
      <c r="A132" s="125"/>
      <c r="B132" s="135"/>
      <c r="C132" s="5" t="s">
        <v>120</v>
      </c>
      <c r="D132" s="144"/>
      <c r="E132" s="175"/>
    </row>
    <row r="133" spans="1:5" ht="13.5" customHeight="1" thickBot="1">
      <c r="A133" s="126"/>
      <c r="B133" s="136"/>
      <c r="C133" s="73" t="s">
        <v>121</v>
      </c>
      <c r="D133" s="145"/>
      <c r="E133" s="176"/>
    </row>
    <row r="134" spans="1:5" ht="13.5" customHeight="1" thickBot="1">
      <c r="A134" s="112" t="s">
        <v>260</v>
      </c>
      <c r="B134" s="113"/>
      <c r="C134" s="114"/>
      <c r="D134" s="68">
        <f>SUM(D110:D133)</f>
        <v>82386</v>
      </c>
      <c r="E134" s="69">
        <f>SUM(E110:E133)</f>
        <v>5283</v>
      </c>
    </row>
    <row r="135" spans="1:5" ht="13.5" customHeight="1" thickBot="1">
      <c r="A135" s="39"/>
      <c r="B135" s="39"/>
      <c r="C135" s="39"/>
      <c r="D135" s="70"/>
      <c r="E135" s="71"/>
    </row>
    <row r="136" spans="1:5" s="1" customFormat="1" ht="33.75">
      <c r="A136" s="124" t="s">
        <v>138</v>
      </c>
      <c r="B136" s="63" t="s">
        <v>225</v>
      </c>
      <c r="C136" s="63" t="s">
        <v>262</v>
      </c>
      <c r="D136" s="64" t="s">
        <v>242</v>
      </c>
      <c r="E136" s="65" t="s">
        <v>11</v>
      </c>
    </row>
    <row r="137" spans="1:5" ht="15.75" customHeight="1">
      <c r="A137" s="125"/>
      <c r="B137" s="121" t="s">
        <v>248</v>
      </c>
      <c r="C137" s="5" t="s">
        <v>140</v>
      </c>
      <c r="D137" s="130">
        <v>9238</v>
      </c>
      <c r="E137" s="157">
        <v>592.5</v>
      </c>
    </row>
    <row r="138" spans="1:5" ht="12.75" customHeight="1">
      <c r="A138" s="125"/>
      <c r="B138" s="122"/>
      <c r="C138" s="3" t="s">
        <v>142</v>
      </c>
      <c r="D138" s="111"/>
      <c r="E138" s="158"/>
    </row>
    <row r="139" spans="1:5" ht="12.75" customHeight="1">
      <c r="A139" s="125"/>
      <c r="B139" s="127"/>
      <c r="C139" s="66" t="s">
        <v>141</v>
      </c>
      <c r="D139" s="131"/>
      <c r="E139" s="159"/>
    </row>
    <row r="140" spans="1:5" ht="12.75" customHeight="1">
      <c r="A140" s="125"/>
      <c r="B140" s="121" t="s">
        <v>143</v>
      </c>
      <c r="C140" s="5" t="s">
        <v>144</v>
      </c>
      <c r="D140" s="130">
        <v>11479</v>
      </c>
      <c r="E140" s="157">
        <v>741.5</v>
      </c>
    </row>
    <row r="141" spans="1:5" ht="12.75" customHeight="1">
      <c r="A141" s="125"/>
      <c r="B141" s="122"/>
      <c r="C141" s="5" t="s">
        <v>145</v>
      </c>
      <c r="D141" s="111"/>
      <c r="E141" s="158"/>
    </row>
    <row r="142" spans="1:5" ht="12.75" customHeight="1">
      <c r="A142" s="125"/>
      <c r="B142" s="127"/>
      <c r="C142" s="66" t="s">
        <v>146</v>
      </c>
      <c r="D142" s="131"/>
      <c r="E142" s="159"/>
    </row>
    <row r="143" spans="1:5" ht="13.5" customHeight="1">
      <c r="A143" s="125"/>
      <c r="B143" s="121" t="s">
        <v>147</v>
      </c>
      <c r="C143" s="11" t="s">
        <v>148</v>
      </c>
      <c r="D143" s="115">
        <v>14797</v>
      </c>
      <c r="E143" s="161">
        <v>698.9</v>
      </c>
    </row>
    <row r="144" spans="1:5" ht="12.75" customHeight="1">
      <c r="A144" s="125"/>
      <c r="B144" s="122"/>
      <c r="C144" s="3" t="s">
        <v>149</v>
      </c>
      <c r="D144" s="116"/>
      <c r="E144" s="162"/>
    </row>
    <row r="145" spans="1:5" ht="12.75" customHeight="1">
      <c r="A145" s="125"/>
      <c r="B145" s="122"/>
      <c r="C145" s="3" t="s">
        <v>150</v>
      </c>
      <c r="D145" s="116"/>
      <c r="E145" s="162"/>
    </row>
    <row r="146" spans="1:5" ht="12.75" customHeight="1">
      <c r="A146" s="125"/>
      <c r="B146" s="122"/>
      <c r="C146" s="3" t="s">
        <v>151</v>
      </c>
      <c r="D146" s="116"/>
      <c r="E146" s="162"/>
    </row>
    <row r="147" spans="1:5" ht="12.75" customHeight="1">
      <c r="A147" s="125"/>
      <c r="B147" s="127"/>
      <c r="C147" s="66" t="s">
        <v>152</v>
      </c>
      <c r="D147" s="128"/>
      <c r="E147" s="163"/>
    </row>
    <row r="148" spans="1:5" ht="13.5" customHeight="1">
      <c r="A148" s="125"/>
      <c r="B148" s="121" t="s">
        <v>153</v>
      </c>
      <c r="C148" s="74" t="s">
        <v>154</v>
      </c>
      <c r="D148" s="115">
        <v>23647</v>
      </c>
      <c r="E148" s="161">
        <v>966.8</v>
      </c>
    </row>
    <row r="149" spans="1:5" ht="12.75" customHeight="1">
      <c r="A149" s="125"/>
      <c r="B149" s="122"/>
      <c r="C149" s="74" t="s">
        <v>155</v>
      </c>
      <c r="D149" s="116"/>
      <c r="E149" s="162"/>
    </row>
    <row r="150" spans="1:5" ht="12.75" customHeight="1">
      <c r="A150" s="125"/>
      <c r="B150" s="122"/>
      <c r="C150" s="83" t="s">
        <v>175</v>
      </c>
      <c r="D150" s="116"/>
      <c r="E150" s="162"/>
    </row>
    <row r="151" spans="1:5" ht="12.75" customHeight="1">
      <c r="A151" s="125"/>
      <c r="B151" s="122"/>
      <c r="C151" s="83" t="s">
        <v>156</v>
      </c>
      <c r="D151" s="116"/>
      <c r="E151" s="162"/>
    </row>
    <row r="152" spans="1:5" ht="12.75" customHeight="1">
      <c r="A152" s="125"/>
      <c r="B152" s="122"/>
      <c r="C152" s="83" t="s">
        <v>236</v>
      </c>
      <c r="D152" s="116"/>
      <c r="E152" s="162"/>
    </row>
    <row r="153" spans="1:5" ht="13.5" customHeight="1" thickBot="1">
      <c r="A153" s="126"/>
      <c r="B153" s="123"/>
      <c r="C153" s="75" t="s">
        <v>237</v>
      </c>
      <c r="D153" s="117"/>
      <c r="E153" s="168"/>
    </row>
    <row r="154" spans="1:5" ht="13.5" customHeight="1" thickBot="1">
      <c r="A154" s="112" t="s">
        <v>260</v>
      </c>
      <c r="B154" s="113"/>
      <c r="C154" s="114"/>
      <c r="D154" s="68">
        <f>SUM(D137:D153)</f>
        <v>59161</v>
      </c>
      <c r="E154" s="69">
        <f>SUM(E137:E153)</f>
        <v>2999.7</v>
      </c>
    </row>
    <row r="155" spans="1:5" ht="20.25" customHeight="1">
      <c r="A155" s="149"/>
      <c r="B155" s="149"/>
      <c r="C155" s="149"/>
      <c r="D155" s="149"/>
      <c r="E155" s="149"/>
    </row>
    <row r="156" ht="12" thickBot="1"/>
    <row r="157" spans="1:5" ht="33.75">
      <c r="A157" s="124" t="s">
        <v>249</v>
      </c>
      <c r="B157" s="63" t="s">
        <v>225</v>
      </c>
      <c r="C157" s="63" t="s">
        <v>262</v>
      </c>
      <c r="D157" s="64" t="s">
        <v>242</v>
      </c>
      <c r="E157" s="65" t="s">
        <v>11</v>
      </c>
    </row>
    <row r="158" spans="1:5" ht="24" customHeight="1">
      <c r="A158" s="125"/>
      <c r="B158" s="121" t="s">
        <v>250</v>
      </c>
      <c r="C158" s="5" t="s">
        <v>124</v>
      </c>
      <c r="D158" s="130">
        <v>34422</v>
      </c>
      <c r="E158" s="157">
        <v>1250.2</v>
      </c>
    </row>
    <row r="159" spans="1:5" ht="12.75" customHeight="1">
      <c r="A159" s="125"/>
      <c r="B159" s="122"/>
      <c r="C159" s="5" t="s">
        <v>125</v>
      </c>
      <c r="D159" s="111"/>
      <c r="E159" s="158"/>
    </row>
    <row r="160" spans="1:5" ht="12.75" customHeight="1">
      <c r="A160" s="125"/>
      <c r="B160" s="122"/>
      <c r="C160" s="5" t="s">
        <v>126</v>
      </c>
      <c r="D160" s="111"/>
      <c r="E160" s="158"/>
    </row>
    <row r="161" spans="1:5" ht="12.75" customHeight="1">
      <c r="A161" s="125"/>
      <c r="B161" s="122"/>
      <c r="C161" s="5" t="s">
        <v>127</v>
      </c>
      <c r="D161" s="111"/>
      <c r="E161" s="158"/>
    </row>
    <row r="162" spans="1:5" ht="12.75" customHeight="1">
      <c r="A162" s="125"/>
      <c r="B162" s="122"/>
      <c r="C162" s="5" t="s">
        <v>128</v>
      </c>
      <c r="D162" s="111"/>
      <c r="E162" s="158"/>
    </row>
    <row r="163" spans="1:5" ht="12.75" customHeight="1">
      <c r="A163" s="125"/>
      <c r="B163" s="127"/>
      <c r="C163" s="66" t="s">
        <v>129</v>
      </c>
      <c r="D163" s="131"/>
      <c r="E163" s="159"/>
    </row>
    <row r="164" spans="1:5" ht="15.75" customHeight="1">
      <c r="A164" s="125"/>
      <c r="B164" s="121" t="s">
        <v>130</v>
      </c>
      <c r="C164" s="5" t="s">
        <v>131</v>
      </c>
      <c r="D164" s="115">
        <v>36981</v>
      </c>
      <c r="E164" s="161">
        <v>1450.5</v>
      </c>
    </row>
    <row r="165" spans="1:5" ht="12.75" customHeight="1">
      <c r="A165" s="125"/>
      <c r="B165" s="122"/>
      <c r="C165" s="5" t="s">
        <v>132</v>
      </c>
      <c r="D165" s="116"/>
      <c r="E165" s="162"/>
    </row>
    <row r="166" spans="1:5" ht="12.75" customHeight="1">
      <c r="A166" s="125"/>
      <c r="B166" s="122"/>
      <c r="C166" s="3" t="s">
        <v>133</v>
      </c>
      <c r="D166" s="116"/>
      <c r="E166" s="162"/>
    </row>
    <row r="167" spans="1:5" ht="12.75" customHeight="1">
      <c r="A167" s="125"/>
      <c r="B167" s="122"/>
      <c r="C167" s="3" t="s">
        <v>137</v>
      </c>
      <c r="D167" s="116"/>
      <c r="E167" s="162"/>
    </row>
    <row r="168" spans="1:5" ht="12.75" customHeight="1">
      <c r="A168" s="125"/>
      <c r="B168" s="122"/>
      <c r="C168" s="3" t="s">
        <v>134</v>
      </c>
      <c r="D168" s="116"/>
      <c r="E168" s="162"/>
    </row>
    <row r="169" spans="1:5" ht="12.75" customHeight="1">
      <c r="A169" s="125"/>
      <c r="B169" s="122"/>
      <c r="C169" s="3" t="s">
        <v>281</v>
      </c>
      <c r="D169" s="116"/>
      <c r="E169" s="162"/>
    </row>
    <row r="170" spans="1:5" ht="12.75" customHeight="1">
      <c r="A170" s="125"/>
      <c r="B170" s="122"/>
      <c r="C170" s="3" t="s">
        <v>282</v>
      </c>
      <c r="D170" s="116"/>
      <c r="E170" s="162"/>
    </row>
    <row r="171" spans="1:5" ht="12.75" customHeight="1">
      <c r="A171" s="125"/>
      <c r="B171" s="122"/>
      <c r="C171" s="3" t="s">
        <v>135</v>
      </c>
      <c r="D171" s="116"/>
      <c r="E171" s="162"/>
    </row>
    <row r="172" spans="1:5" ht="12.75" customHeight="1">
      <c r="A172" s="125"/>
      <c r="B172" s="122"/>
      <c r="C172" s="53" t="s">
        <v>136</v>
      </c>
      <c r="D172" s="116"/>
      <c r="E172" s="162"/>
    </row>
    <row r="173" spans="1:5" ht="13.5" customHeight="1" thickBot="1">
      <c r="A173" s="126"/>
      <c r="B173" s="123"/>
      <c r="C173" s="67" t="s">
        <v>235</v>
      </c>
      <c r="D173" s="117"/>
      <c r="E173" s="168"/>
    </row>
    <row r="174" spans="1:5" ht="13.5" customHeight="1" thickBot="1">
      <c r="A174" s="112" t="s">
        <v>260</v>
      </c>
      <c r="B174" s="113"/>
      <c r="C174" s="114"/>
      <c r="D174" s="68">
        <f>SUM(D158:D173)</f>
        <v>71403</v>
      </c>
      <c r="E174" s="69">
        <f>SUM(E158:E173)</f>
        <v>2700.7</v>
      </c>
    </row>
    <row r="175" spans="1:5" ht="13.5" customHeight="1">
      <c r="A175" s="39"/>
      <c r="B175" s="39"/>
      <c r="C175" s="39"/>
      <c r="D175" s="70"/>
      <c r="E175" s="71"/>
    </row>
    <row r="176" ht="12" thickBot="1"/>
    <row r="177" spans="1:5" ht="33.75">
      <c r="A177" s="124" t="s">
        <v>201</v>
      </c>
      <c r="B177" s="72" t="s">
        <v>225</v>
      </c>
      <c r="C177" s="63" t="s">
        <v>262</v>
      </c>
      <c r="D177" s="64" t="s">
        <v>242</v>
      </c>
      <c r="E177" s="65" t="s">
        <v>11</v>
      </c>
    </row>
    <row r="178" spans="1:5" ht="15" customHeight="1">
      <c r="A178" s="125"/>
      <c r="B178" s="137" t="s">
        <v>202</v>
      </c>
      <c r="C178" s="5" t="s">
        <v>203</v>
      </c>
      <c r="D178" s="130">
        <v>6840</v>
      </c>
      <c r="E178" s="157">
        <v>185.9</v>
      </c>
    </row>
    <row r="179" spans="1:5" ht="12.75" customHeight="1">
      <c r="A179" s="125"/>
      <c r="B179" s="135"/>
      <c r="C179" s="5" t="s">
        <v>204</v>
      </c>
      <c r="D179" s="111"/>
      <c r="E179" s="158"/>
    </row>
    <row r="180" spans="1:5" ht="12.75" customHeight="1">
      <c r="A180" s="125"/>
      <c r="B180" s="138"/>
      <c r="C180" s="66" t="s">
        <v>205</v>
      </c>
      <c r="D180" s="131"/>
      <c r="E180" s="159"/>
    </row>
    <row r="181" spans="1:5" ht="16.5" customHeight="1">
      <c r="A181" s="125"/>
      <c r="B181" s="137" t="s">
        <v>206</v>
      </c>
      <c r="C181" s="5" t="s">
        <v>207</v>
      </c>
      <c r="D181" s="130">
        <v>4218</v>
      </c>
      <c r="E181" s="157">
        <v>290.4</v>
      </c>
    </row>
    <row r="182" spans="1:5" ht="12.75" customHeight="1">
      <c r="A182" s="125"/>
      <c r="B182" s="135"/>
      <c r="C182" s="5" t="s">
        <v>251</v>
      </c>
      <c r="D182" s="111"/>
      <c r="E182" s="158"/>
    </row>
    <row r="183" spans="1:5" ht="12.75" customHeight="1">
      <c r="A183" s="125"/>
      <c r="B183" s="138"/>
      <c r="C183" s="66" t="s">
        <v>209</v>
      </c>
      <c r="D183" s="131"/>
      <c r="E183" s="159"/>
    </row>
    <row r="184" spans="1:5" ht="19.5" customHeight="1">
      <c r="A184" s="125"/>
      <c r="B184" s="121" t="s">
        <v>252</v>
      </c>
      <c r="C184" s="74" t="s">
        <v>211</v>
      </c>
      <c r="D184" s="130">
        <v>16130</v>
      </c>
      <c r="E184" s="157">
        <v>530</v>
      </c>
    </row>
    <row r="185" spans="1:5" ht="12.75" customHeight="1">
      <c r="A185" s="125"/>
      <c r="B185" s="122"/>
      <c r="C185" s="74" t="s">
        <v>253</v>
      </c>
      <c r="D185" s="111"/>
      <c r="E185" s="158"/>
    </row>
    <row r="186" spans="1:5" ht="12.75" customHeight="1">
      <c r="A186" s="125"/>
      <c r="B186" s="122"/>
      <c r="C186" s="3" t="s">
        <v>254</v>
      </c>
      <c r="D186" s="111"/>
      <c r="E186" s="158"/>
    </row>
    <row r="187" spans="1:5" ht="12.75" customHeight="1">
      <c r="A187" s="125"/>
      <c r="B187" s="122"/>
      <c r="C187" s="3" t="s">
        <v>214</v>
      </c>
      <c r="D187" s="111"/>
      <c r="E187" s="158"/>
    </row>
    <row r="188" spans="1:5" ht="12.75" customHeight="1">
      <c r="A188" s="125"/>
      <c r="B188" s="122"/>
      <c r="C188" s="3" t="s">
        <v>215</v>
      </c>
      <c r="D188" s="111"/>
      <c r="E188" s="158"/>
    </row>
    <row r="189" spans="1:5" ht="12.75" customHeight="1">
      <c r="A189" s="125"/>
      <c r="B189" s="122"/>
      <c r="C189" s="35" t="s">
        <v>216</v>
      </c>
      <c r="D189" s="111"/>
      <c r="E189" s="158"/>
    </row>
    <row r="190" spans="1:5" ht="12.75" customHeight="1" thickBot="1">
      <c r="A190" s="126"/>
      <c r="B190" s="123"/>
      <c r="C190" s="67" t="s">
        <v>323</v>
      </c>
      <c r="D190" s="139"/>
      <c r="E190" s="171"/>
    </row>
    <row r="191" spans="1:5" ht="18" customHeight="1" thickBot="1">
      <c r="A191" s="112" t="s">
        <v>260</v>
      </c>
      <c r="B191" s="113"/>
      <c r="C191" s="114"/>
      <c r="D191" s="68">
        <f>SUM(D178:D190)</f>
        <v>27188</v>
      </c>
      <c r="E191" s="69">
        <f>SUM(E178:E190)</f>
        <v>1006.3</v>
      </c>
    </row>
    <row r="192" spans="1:5" ht="11.25">
      <c r="A192" s="2" t="s">
        <v>255</v>
      </c>
      <c r="B192" s="39"/>
      <c r="C192" s="39"/>
      <c r="D192" s="70"/>
      <c r="E192" s="71"/>
    </row>
    <row r="193" spans="1:5" ht="11.25">
      <c r="A193" s="39"/>
      <c r="B193" s="39"/>
      <c r="C193" s="39"/>
      <c r="D193" s="70"/>
      <c r="E193" s="71"/>
    </row>
    <row r="194" ht="12" thickBot="1"/>
    <row r="195" spans="1:5" s="1" customFormat="1" ht="33.75">
      <c r="A195" s="124" t="s">
        <v>256</v>
      </c>
      <c r="B195" s="63" t="s">
        <v>225</v>
      </c>
      <c r="C195" s="63" t="s">
        <v>262</v>
      </c>
      <c r="D195" s="64" t="s">
        <v>242</v>
      </c>
      <c r="E195" s="65" t="s">
        <v>11</v>
      </c>
    </row>
    <row r="196" spans="1:5" s="1" customFormat="1" ht="11.25">
      <c r="A196" s="125"/>
      <c r="B196" s="121" t="s">
        <v>257</v>
      </c>
      <c r="C196" s="5" t="s">
        <v>181</v>
      </c>
      <c r="D196" s="115">
        <v>21897</v>
      </c>
      <c r="E196" s="161">
        <v>656.7</v>
      </c>
    </row>
    <row r="197" spans="1:5" s="1" customFormat="1" ht="11.25">
      <c r="A197" s="125"/>
      <c r="B197" s="122"/>
      <c r="C197" s="3" t="s">
        <v>182</v>
      </c>
      <c r="D197" s="116"/>
      <c r="E197" s="162"/>
    </row>
    <row r="198" spans="1:5" s="1" customFormat="1" ht="11.25">
      <c r="A198" s="125"/>
      <c r="B198" s="122"/>
      <c r="C198" s="5" t="s">
        <v>183</v>
      </c>
      <c r="D198" s="116"/>
      <c r="E198" s="162"/>
    </row>
    <row r="199" spans="1:5" s="1" customFormat="1" ht="11.25">
      <c r="A199" s="125"/>
      <c r="B199" s="122"/>
      <c r="C199" s="5" t="s">
        <v>184</v>
      </c>
      <c r="D199" s="116"/>
      <c r="E199" s="162"/>
    </row>
    <row r="200" spans="1:5" s="1" customFormat="1" ht="11.25">
      <c r="A200" s="125"/>
      <c r="B200" s="122"/>
      <c r="C200" s="5" t="s">
        <v>185</v>
      </c>
      <c r="D200" s="116"/>
      <c r="E200" s="162"/>
    </row>
    <row r="201" spans="1:5" s="1" customFormat="1" ht="11.25">
      <c r="A201" s="125"/>
      <c r="B201" s="122"/>
      <c r="C201" s="53" t="s">
        <v>186</v>
      </c>
      <c r="D201" s="116"/>
      <c r="E201" s="162"/>
    </row>
    <row r="202" spans="1:5" s="1" customFormat="1" ht="11.25">
      <c r="A202" s="125"/>
      <c r="B202" s="122"/>
      <c r="C202" s="12" t="s">
        <v>187</v>
      </c>
      <c r="D202" s="116"/>
      <c r="E202" s="162"/>
    </row>
    <row r="203" spans="1:5" s="1" customFormat="1" ht="11.25">
      <c r="A203" s="125"/>
      <c r="B203" s="121" t="s">
        <v>305</v>
      </c>
      <c r="C203" s="90" t="s">
        <v>308</v>
      </c>
      <c r="D203" s="115">
        <v>32395</v>
      </c>
      <c r="E203" s="166">
        <v>702.1</v>
      </c>
    </row>
    <row r="204" spans="1:5" s="1" customFormat="1" ht="11.25">
      <c r="A204" s="125"/>
      <c r="B204" s="122"/>
      <c r="C204" s="3" t="s">
        <v>309</v>
      </c>
      <c r="D204" s="116"/>
      <c r="E204" s="167"/>
    </row>
    <row r="205" spans="1:5" s="1" customFormat="1" ht="11.25">
      <c r="A205" s="125"/>
      <c r="B205" s="122"/>
      <c r="C205" s="3" t="s">
        <v>310</v>
      </c>
      <c r="D205" s="116"/>
      <c r="E205" s="167"/>
    </row>
    <row r="206" spans="1:5" s="1" customFormat="1" ht="11.25">
      <c r="A206" s="125"/>
      <c r="B206" s="122"/>
      <c r="C206" s="3" t="s">
        <v>311</v>
      </c>
      <c r="D206" s="116"/>
      <c r="E206" s="167"/>
    </row>
    <row r="207" spans="1:5" s="1" customFormat="1" ht="22.5">
      <c r="A207" s="125"/>
      <c r="B207" s="122"/>
      <c r="C207" s="110" t="s">
        <v>318</v>
      </c>
      <c r="D207" s="116"/>
      <c r="E207" s="167"/>
    </row>
    <row r="208" spans="1:5" s="1" customFormat="1" ht="11.25">
      <c r="A208" s="125"/>
      <c r="B208" s="122"/>
      <c r="C208" s="3" t="s">
        <v>306</v>
      </c>
      <c r="D208" s="116"/>
      <c r="E208" s="167"/>
    </row>
    <row r="209" spans="1:5" s="1" customFormat="1" ht="11.25">
      <c r="A209" s="125"/>
      <c r="B209" s="122"/>
      <c r="C209" s="3" t="s">
        <v>307</v>
      </c>
      <c r="D209" s="116"/>
      <c r="E209" s="167"/>
    </row>
    <row r="210" spans="1:5" s="1" customFormat="1" ht="11.25">
      <c r="A210" s="125"/>
      <c r="B210" s="122"/>
      <c r="C210" s="89" t="s">
        <v>61</v>
      </c>
      <c r="D210" s="116"/>
      <c r="E210" s="167"/>
    </row>
    <row r="211" spans="1:5" ht="15" customHeight="1">
      <c r="A211" s="125"/>
      <c r="B211" s="177" t="s">
        <v>304</v>
      </c>
      <c r="C211" s="90" t="s">
        <v>296</v>
      </c>
      <c r="D211" s="143">
        <v>41965</v>
      </c>
      <c r="E211" s="181">
        <v>777.8</v>
      </c>
    </row>
    <row r="212" spans="1:5" ht="15" customHeight="1">
      <c r="A212" s="125"/>
      <c r="B212" s="178"/>
      <c r="C212" s="3" t="s">
        <v>297</v>
      </c>
      <c r="D212" s="144"/>
      <c r="E212" s="182"/>
    </row>
    <row r="213" spans="1:5" ht="12.75" customHeight="1">
      <c r="A213" s="125"/>
      <c r="B213" s="178"/>
      <c r="C213" s="3" t="s">
        <v>298</v>
      </c>
      <c r="D213" s="144"/>
      <c r="E213" s="182"/>
    </row>
    <row r="214" spans="1:5" ht="12.75" customHeight="1">
      <c r="A214" s="125"/>
      <c r="B214" s="178"/>
      <c r="C214" s="3" t="s">
        <v>299</v>
      </c>
      <c r="D214" s="144"/>
      <c r="E214" s="182"/>
    </row>
    <row r="215" spans="1:5" ht="12.75" customHeight="1">
      <c r="A215" s="125"/>
      <c r="B215" s="178"/>
      <c r="C215" s="3" t="s">
        <v>300</v>
      </c>
      <c r="D215" s="144"/>
      <c r="E215" s="182"/>
    </row>
    <row r="216" spans="1:5" ht="12.75" customHeight="1">
      <c r="A216" s="125"/>
      <c r="B216" s="178"/>
      <c r="C216" s="3" t="s">
        <v>301</v>
      </c>
      <c r="D216" s="144"/>
      <c r="E216" s="182"/>
    </row>
    <row r="217" spans="1:5" ht="12.75" customHeight="1">
      <c r="A217" s="125"/>
      <c r="B217" s="178"/>
      <c r="C217" s="3" t="s">
        <v>302</v>
      </c>
      <c r="D217" s="144"/>
      <c r="E217" s="182"/>
    </row>
    <row r="218" spans="1:5" ht="13.5" customHeight="1" thickBot="1">
      <c r="A218" s="126"/>
      <c r="B218" s="179"/>
      <c r="C218" s="89" t="s">
        <v>303</v>
      </c>
      <c r="D218" s="180"/>
      <c r="E218" s="183"/>
    </row>
    <row r="219" spans="1:5" ht="13.5" customHeight="1" thickBot="1">
      <c r="A219" s="112" t="s">
        <v>260</v>
      </c>
      <c r="B219" s="160"/>
      <c r="C219" s="153"/>
      <c r="D219" s="82">
        <v>96257</v>
      </c>
      <c r="E219" s="103">
        <v>2136.6</v>
      </c>
    </row>
    <row r="220" ht="12" thickBot="1"/>
    <row r="221" spans="1:5" s="1" customFormat="1" ht="33.75">
      <c r="A221" s="124" t="s">
        <v>258</v>
      </c>
      <c r="B221" s="72" t="s">
        <v>225</v>
      </c>
      <c r="C221" s="63" t="s">
        <v>262</v>
      </c>
      <c r="D221" s="64" t="s">
        <v>242</v>
      </c>
      <c r="E221" s="65" t="s">
        <v>11</v>
      </c>
    </row>
    <row r="222" spans="1:5" ht="12.75" customHeight="1">
      <c r="A222" s="125"/>
      <c r="B222" s="121" t="s">
        <v>327</v>
      </c>
      <c r="C222" s="5" t="s">
        <v>195</v>
      </c>
      <c r="D222" s="130">
        <v>10431</v>
      </c>
      <c r="E222" s="157">
        <v>551.7</v>
      </c>
    </row>
    <row r="223" spans="1:5" ht="12.75" customHeight="1">
      <c r="A223" s="125"/>
      <c r="B223" s="122"/>
      <c r="C223" s="12" t="s">
        <v>196</v>
      </c>
      <c r="D223" s="111"/>
      <c r="E223" s="158"/>
    </row>
    <row r="224" spans="1:5" ht="12.75" customHeight="1">
      <c r="A224" s="125"/>
      <c r="B224" s="122"/>
      <c r="C224" s="3" t="s">
        <v>324</v>
      </c>
      <c r="D224" s="111"/>
      <c r="E224" s="158"/>
    </row>
    <row r="225" spans="1:5" ht="12.75" customHeight="1">
      <c r="A225" s="125"/>
      <c r="B225" s="122"/>
      <c r="C225" s="3" t="s">
        <v>325</v>
      </c>
      <c r="D225" s="111"/>
      <c r="E225" s="158"/>
    </row>
    <row r="226" spans="1:5" ht="12.75" customHeight="1">
      <c r="A226" s="125"/>
      <c r="B226" s="127"/>
      <c r="C226" s="2" t="s">
        <v>326</v>
      </c>
      <c r="D226" s="131"/>
      <c r="E226" s="159"/>
    </row>
    <row r="227" spans="1:5" ht="12.75" customHeight="1">
      <c r="A227" s="125"/>
      <c r="B227" s="121" t="s">
        <v>312</v>
      </c>
      <c r="C227" s="90" t="s">
        <v>313</v>
      </c>
      <c r="D227" s="130">
        <v>4888</v>
      </c>
      <c r="E227" s="154">
        <v>306.2</v>
      </c>
    </row>
    <row r="228" spans="1:5" ht="12.75" customHeight="1">
      <c r="A228" s="125"/>
      <c r="B228" s="122"/>
      <c r="C228" s="3" t="s">
        <v>314</v>
      </c>
      <c r="D228" s="111"/>
      <c r="E228" s="155"/>
    </row>
    <row r="229" spans="1:5" ht="12.75" customHeight="1">
      <c r="A229" s="125"/>
      <c r="B229" s="122"/>
      <c r="C229" s="3" t="s">
        <v>315</v>
      </c>
      <c r="D229" s="111"/>
      <c r="E229" s="155"/>
    </row>
    <row r="230" spans="1:5" ht="12.75" customHeight="1">
      <c r="A230" s="125"/>
      <c r="B230" s="122"/>
      <c r="C230" s="3" t="s">
        <v>316</v>
      </c>
      <c r="D230" s="111"/>
      <c r="E230" s="155"/>
    </row>
    <row r="231" spans="1:5" ht="12.75" customHeight="1">
      <c r="A231" s="125"/>
      <c r="B231" s="127"/>
      <c r="C231" s="66" t="s">
        <v>317</v>
      </c>
      <c r="D231" s="131"/>
      <c r="E231" s="156"/>
    </row>
    <row r="232" spans="1:5" ht="17.25" customHeight="1">
      <c r="A232" s="125"/>
      <c r="B232" s="122" t="s">
        <v>197</v>
      </c>
      <c r="C232" s="74" t="s">
        <v>198</v>
      </c>
      <c r="D232" s="111">
        <v>15641</v>
      </c>
      <c r="E232" s="158">
        <v>459.9</v>
      </c>
    </row>
    <row r="233" spans="1:5" ht="12.75" customHeight="1">
      <c r="A233" s="125"/>
      <c r="B233" s="122"/>
      <c r="C233" s="74" t="s">
        <v>199</v>
      </c>
      <c r="D233" s="111"/>
      <c r="E233" s="158"/>
    </row>
    <row r="234" spans="1:5" ht="12.75" customHeight="1">
      <c r="A234" s="125"/>
      <c r="B234" s="122"/>
      <c r="C234" s="3" t="s">
        <v>238</v>
      </c>
      <c r="D234" s="111"/>
      <c r="E234" s="158"/>
    </row>
    <row r="235" spans="1:5" ht="12.75" customHeight="1">
      <c r="A235" s="125"/>
      <c r="B235" s="122"/>
      <c r="C235" s="3" t="s">
        <v>239</v>
      </c>
      <c r="D235" s="111"/>
      <c r="E235" s="158"/>
    </row>
    <row r="236" spans="1:5" ht="12.75" customHeight="1">
      <c r="A236" s="125"/>
      <c r="B236" s="122"/>
      <c r="C236" s="3" t="s">
        <v>271</v>
      </c>
      <c r="D236" s="111"/>
      <c r="E236" s="158"/>
    </row>
    <row r="237" spans="1:5" ht="12.75" customHeight="1" thickBot="1">
      <c r="A237" s="126"/>
      <c r="B237" s="123"/>
      <c r="C237" s="76" t="s">
        <v>270</v>
      </c>
      <c r="D237" s="139"/>
      <c r="E237" s="171"/>
    </row>
    <row r="238" spans="1:5" ht="12.75" customHeight="1" thickBot="1">
      <c r="A238" s="112" t="s">
        <v>260</v>
      </c>
      <c r="B238" s="113"/>
      <c r="C238" s="114"/>
      <c r="D238" s="68">
        <f>SUM(D222:D237)</f>
        <v>30960</v>
      </c>
      <c r="E238" s="69">
        <f>SUM(E222:E237)</f>
        <v>1317.8000000000002</v>
      </c>
    </row>
    <row r="239" ht="12" thickBot="1"/>
    <row r="240" spans="1:5" s="1" customFormat="1" ht="33.75">
      <c r="A240" s="124" t="s">
        <v>157</v>
      </c>
      <c r="B240" s="63" t="s">
        <v>225</v>
      </c>
      <c r="C240" s="63" t="s">
        <v>262</v>
      </c>
      <c r="D240" s="64" t="s">
        <v>242</v>
      </c>
      <c r="E240" s="65" t="s">
        <v>11</v>
      </c>
    </row>
    <row r="241" spans="1:5" ht="12" customHeight="1">
      <c r="A241" s="125"/>
      <c r="B241" s="121" t="s">
        <v>158</v>
      </c>
      <c r="C241" s="5" t="s">
        <v>159</v>
      </c>
      <c r="D241" s="115">
        <v>31891</v>
      </c>
      <c r="E241" s="161">
        <v>580.8</v>
      </c>
    </row>
    <row r="242" spans="1:5" ht="12.75" customHeight="1">
      <c r="A242" s="125"/>
      <c r="B242" s="122"/>
      <c r="C242" s="5" t="s">
        <v>160</v>
      </c>
      <c r="D242" s="116"/>
      <c r="E242" s="162"/>
    </row>
    <row r="243" spans="1:5" ht="12.75" customHeight="1">
      <c r="A243" s="125"/>
      <c r="B243" s="122"/>
      <c r="C243" s="5" t="s">
        <v>161</v>
      </c>
      <c r="D243" s="116"/>
      <c r="E243" s="162"/>
    </row>
    <row r="244" spans="1:5" ht="12.75" customHeight="1">
      <c r="A244" s="125"/>
      <c r="B244" s="122"/>
      <c r="C244" s="5" t="s">
        <v>162</v>
      </c>
      <c r="D244" s="116"/>
      <c r="E244" s="162"/>
    </row>
    <row r="245" spans="1:5" ht="12.75" customHeight="1">
      <c r="A245" s="125"/>
      <c r="B245" s="122"/>
      <c r="C245" s="5" t="s">
        <v>163</v>
      </c>
      <c r="D245" s="116"/>
      <c r="E245" s="162"/>
    </row>
    <row r="246" spans="1:5" ht="12.75" customHeight="1">
      <c r="A246" s="125"/>
      <c r="B246" s="122"/>
      <c r="C246" s="3" t="s">
        <v>164</v>
      </c>
      <c r="D246" s="116"/>
      <c r="E246" s="162"/>
    </row>
    <row r="247" spans="1:5" ht="12.75" customHeight="1">
      <c r="A247" s="125"/>
      <c r="B247" s="122"/>
      <c r="C247" s="3" t="s">
        <v>165</v>
      </c>
      <c r="D247" s="116"/>
      <c r="E247" s="162"/>
    </row>
    <row r="248" spans="1:5" ht="12.75" customHeight="1">
      <c r="A248" s="125"/>
      <c r="B248" s="122"/>
      <c r="C248" s="53" t="s">
        <v>166</v>
      </c>
      <c r="D248" s="116"/>
      <c r="E248" s="162"/>
    </row>
    <row r="249" spans="1:5" ht="12.75" customHeight="1">
      <c r="A249" s="125"/>
      <c r="B249" s="127"/>
      <c r="C249" s="66" t="s">
        <v>167</v>
      </c>
      <c r="D249" s="128"/>
      <c r="E249" s="163"/>
    </row>
    <row r="250" spans="1:5" ht="13.5" customHeight="1">
      <c r="A250" s="125"/>
      <c r="B250" s="121" t="s">
        <v>168</v>
      </c>
      <c r="C250" s="11" t="s">
        <v>169</v>
      </c>
      <c r="D250" s="115">
        <v>18314</v>
      </c>
      <c r="E250" s="161">
        <v>717.3</v>
      </c>
    </row>
    <row r="251" spans="1:5" ht="12.75" customHeight="1">
      <c r="A251" s="125"/>
      <c r="B251" s="122"/>
      <c r="C251" s="5" t="s">
        <v>170</v>
      </c>
      <c r="D251" s="116"/>
      <c r="E251" s="162"/>
    </row>
    <row r="252" spans="1:5" ht="12.75" customHeight="1">
      <c r="A252" s="125"/>
      <c r="B252" s="122"/>
      <c r="C252" s="3" t="s">
        <v>171</v>
      </c>
      <c r="D252" s="116"/>
      <c r="E252" s="162"/>
    </row>
    <row r="253" spans="1:5" ht="12.75" customHeight="1">
      <c r="A253" s="125"/>
      <c r="B253" s="122"/>
      <c r="C253" s="3" t="s">
        <v>172</v>
      </c>
      <c r="D253" s="116"/>
      <c r="E253" s="162"/>
    </row>
    <row r="254" spans="1:5" ht="12.75" customHeight="1">
      <c r="A254" s="125"/>
      <c r="B254" s="122"/>
      <c r="C254" s="53" t="s">
        <v>173</v>
      </c>
      <c r="D254" s="116"/>
      <c r="E254" s="162"/>
    </row>
    <row r="255" spans="1:5" ht="12.75" customHeight="1">
      <c r="A255" s="125"/>
      <c r="B255" s="127"/>
      <c r="C255" s="66" t="s">
        <v>174</v>
      </c>
      <c r="D255" s="128"/>
      <c r="E255" s="163"/>
    </row>
    <row r="256" spans="1:5" ht="12.75" customHeight="1">
      <c r="A256" s="125"/>
      <c r="B256" s="122" t="s">
        <v>259</v>
      </c>
      <c r="C256" s="5" t="s">
        <v>177</v>
      </c>
      <c r="D256" s="116">
        <v>17198</v>
      </c>
      <c r="E256" s="162">
        <v>463.4</v>
      </c>
    </row>
    <row r="257" spans="1:5" ht="12.75" customHeight="1">
      <c r="A257" s="125"/>
      <c r="B257" s="122"/>
      <c r="C257" s="5" t="s">
        <v>178</v>
      </c>
      <c r="D257" s="116"/>
      <c r="E257" s="162"/>
    </row>
    <row r="258" spans="1:5" ht="12.75" customHeight="1">
      <c r="A258" s="125"/>
      <c r="B258" s="122"/>
      <c r="C258" s="53" t="s">
        <v>179</v>
      </c>
      <c r="D258" s="116"/>
      <c r="E258" s="162"/>
    </row>
    <row r="259" spans="1:5" ht="13.5" customHeight="1" thickBot="1">
      <c r="A259" s="125"/>
      <c r="B259" s="107" t="s">
        <v>289</v>
      </c>
      <c r="C259" s="88" t="s">
        <v>290</v>
      </c>
      <c r="D259" s="108">
        <v>4220</v>
      </c>
      <c r="E259" s="109">
        <v>129.9</v>
      </c>
    </row>
    <row r="260" spans="1:5" ht="12.75" customHeight="1" thickBot="1">
      <c r="A260" s="112" t="s">
        <v>260</v>
      </c>
      <c r="B260" s="160"/>
      <c r="C260" s="153"/>
      <c r="D260" s="82">
        <v>71623</v>
      </c>
      <c r="E260" s="103">
        <v>1891.4</v>
      </c>
    </row>
    <row r="261" ht="12" thickBot="1"/>
    <row r="262" spans="1:5" s="1" customFormat="1" ht="33.75">
      <c r="A262" s="124" t="s">
        <v>189</v>
      </c>
      <c r="B262" s="63" t="s">
        <v>225</v>
      </c>
      <c r="C262" s="63" t="s">
        <v>262</v>
      </c>
      <c r="D262" s="64" t="s">
        <v>242</v>
      </c>
      <c r="E262" s="65" t="s">
        <v>11</v>
      </c>
    </row>
    <row r="263" spans="1:5" s="1" customFormat="1" ht="11.25">
      <c r="A263" s="125"/>
      <c r="B263" s="121" t="s">
        <v>291</v>
      </c>
      <c r="C263" s="105" t="s">
        <v>292</v>
      </c>
      <c r="D263" s="184">
        <v>21505</v>
      </c>
      <c r="E263" s="187">
        <v>661.9</v>
      </c>
    </row>
    <row r="264" spans="1:5" s="1" customFormat="1" ht="11.25">
      <c r="A264" s="125"/>
      <c r="B264" s="164"/>
      <c r="C264" s="106" t="s">
        <v>293</v>
      </c>
      <c r="D264" s="185"/>
      <c r="E264" s="188"/>
    </row>
    <row r="265" spans="1:5" s="1" customFormat="1" ht="11.25">
      <c r="A265" s="125"/>
      <c r="B265" s="164"/>
      <c r="C265" s="104" t="s">
        <v>294</v>
      </c>
      <c r="D265" s="185"/>
      <c r="E265" s="188"/>
    </row>
    <row r="266" spans="1:5" s="1" customFormat="1" ht="11.25">
      <c r="A266" s="125"/>
      <c r="B266" s="165"/>
      <c r="C266" s="105" t="s">
        <v>295</v>
      </c>
      <c r="D266" s="186"/>
      <c r="E266" s="189"/>
    </row>
    <row r="267" spans="1:5" s="1" customFormat="1" ht="12.75" customHeight="1">
      <c r="A267" s="125"/>
      <c r="B267" s="121" t="s">
        <v>190</v>
      </c>
      <c r="C267" s="81" t="s">
        <v>191</v>
      </c>
      <c r="D267" s="115">
        <v>3091</v>
      </c>
      <c r="E267" s="161">
        <v>300</v>
      </c>
    </row>
    <row r="268" spans="1:5" ht="13.5" customHeight="1" thickBot="1">
      <c r="A268" s="126"/>
      <c r="B268" s="123"/>
      <c r="C268" s="80" t="s">
        <v>192</v>
      </c>
      <c r="D268" s="117"/>
      <c r="E268" s="168"/>
    </row>
    <row r="269" spans="1:5" ht="23.25" customHeight="1" thickBot="1">
      <c r="A269" s="112" t="s">
        <v>260</v>
      </c>
      <c r="B269" s="113"/>
      <c r="C269" s="114"/>
      <c r="D269" s="82">
        <v>24596</v>
      </c>
      <c r="E269" s="69">
        <v>961.9</v>
      </c>
    </row>
    <row r="270" spans="1:5" ht="11.25">
      <c r="A270" s="39"/>
      <c r="B270" s="39"/>
      <c r="C270" s="39"/>
      <c r="D270" s="70"/>
      <c r="E270" s="71"/>
    </row>
    <row r="271" ht="12" thickBot="1"/>
    <row r="272" spans="1:5" ht="33.75">
      <c r="A272" s="150" t="s">
        <v>261</v>
      </c>
      <c r="B272" s="151"/>
      <c r="C272" s="63" t="s">
        <v>262</v>
      </c>
      <c r="D272" s="64" t="s">
        <v>242</v>
      </c>
      <c r="E272" s="65" t="s">
        <v>11</v>
      </c>
    </row>
    <row r="273" spans="1:5" ht="13.5" customHeight="1" thickBot="1">
      <c r="A273" s="152"/>
      <c r="B273" s="153"/>
      <c r="C273" s="77">
        <v>221</v>
      </c>
      <c r="D273" s="78">
        <f>+D269+D260+D238+D219+D191+D174+D154+D134+D107+D88+D63+D27+D14</f>
        <v>810490</v>
      </c>
      <c r="E273" s="79">
        <f>+E269+E260+E238+E219+E191+E174+E154+E134+E107+E88+E63+E27+E14</f>
        <v>34183.600000000006</v>
      </c>
    </row>
  </sheetData>
  <mergeCells count="145">
    <mergeCell ref="B164:B173"/>
    <mergeCell ref="A157:A173"/>
    <mergeCell ref="E267:E268"/>
    <mergeCell ref="B250:B255"/>
    <mergeCell ref="D250:D255"/>
    <mergeCell ref="E178:E180"/>
    <mergeCell ref="D263:D266"/>
    <mergeCell ref="E263:E266"/>
    <mergeCell ref="E256:E258"/>
    <mergeCell ref="E232:E237"/>
    <mergeCell ref="A269:C269"/>
    <mergeCell ref="D148:D153"/>
    <mergeCell ref="D137:D139"/>
    <mergeCell ref="D256:D258"/>
    <mergeCell ref="D143:D147"/>
    <mergeCell ref="A262:A268"/>
    <mergeCell ref="B267:B268"/>
    <mergeCell ref="D267:D268"/>
    <mergeCell ref="A219:C219"/>
    <mergeCell ref="A221:A237"/>
    <mergeCell ref="E143:E147"/>
    <mergeCell ref="E184:E190"/>
    <mergeCell ref="E196:E202"/>
    <mergeCell ref="E211:E218"/>
    <mergeCell ref="E148:E153"/>
    <mergeCell ref="E158:E163"/>
    <mergeCell ref="E164:E173"/>
    <mergeCell ref="E67:E71"/>
    <mergeCell ref="D72:D73"/>
    <mergeCell ref="E72:E73"/>
    <mergeCell ref="E137:E139"/>
    <mergeCell ref="D131:D133"/>
    <mergeCell ref="E74:E78"/>
    <mergeCell ref="D92:D101"/>
    <mergeCell ref="E92:E101"/>
    <mergeCell ref="E79:E87"/>
    <mergeCell ref="D102:D106"/>
    <mergeCell ref="A66:A87"/>
    <mergeCell ref="B74:B78"/>
    <mergeCell ref="B67:B71"/>
    <mergeCell ref="D67:D71"/>
    <mergeCell ref="D74:D78"/>
    <mergeCell ref="D79:D87"/>
    <mergeCell ref="B92:B101"/>
    <mergeCell ref="B102:B106"/>
    <mergeCell ref="D232:D237"/>
    <mergeCell ref="A240:A259"/>
    <mergeCell ref="B241:B249"/>
    <mergeCell ref="D241:D249"/>
    <mergeCell ref="A238:C238"/>
    <mergeCell ref="B232:B237"/>
    <mergeCell ref="A191:C191"/>
    <mergeCell ref="A195:A218"/>
    <mergeCell ref="B196:B202"/>
    <mergeCell ref="D196:D202"/>
    <mergeCell ref="B211:B218"/>
    <mergeCell ref="D211:D218"/>
    <mergeCell ref="B203:B210"/>
    <mergeCell ref="D110:D114"/>
    <mergeCell ref="E110:E114"/>
    <mergeCell ref="B119:B126"/>
    <mergeCell ref="D119:D126"/>
    <mergeCell ref="E119:E126"/>
    <mergeCell ref="D115:D118"/>
    <mergeCell ref="E115:E118"/>
    <mergeCell ref="E127:E130"/>
    <mergeCell ref="B131:B133"/>
    <mergeCell ref="D140:D142"/>
    <mergeCell ref="E140:E142"/>
    <mergeCell ref="E131:E133"/>
    <mergeCell ref="D127:D130"/>
    <mergeCell ref="A107:C107"/>
    <mergeCell ref="A154:C154"/>
    <mergeCell ref="B143:B147"/>
    <mergeCell ref="A136:A153"/>
    <mergeCell ref="B110:B114"/>
    <mergeCell ref="A3:A13"/>
    <mergeCell ref="A14:C14"/>
    <mergeCell ref="B4:B8"/>
    <mergeCell ref="B9:B10"/>
    <mergeCell ref="B11:B13"/>
    <mergeCell ref="B18:B20"/>
    <mergeCell ref="B21:B26"/>
    <mergeCell ref="A27:C27"/>
    <mergeCell ref="A88:C88"/>
    <mergeCell ref="B56:B62"/>
    <mergeCell ref="A63:C63"/>
    <mergeCell ref="B72:B73"/>
    <mergeCell ref="B44:B55"/>
    <mergeCell ref="B31:B43"/>
    <mergeCell ref="B79:B87"/>
    <mergeCell ref="D44:D55"/>
    <mergeCell ref="E44:E55"/>
    <mergeCell ref="D4:D8"/>
    <mergeCell ref="E4:E8"/>
    <mergeCell ref="D9:D10"/>
    <mergeCell ref="E9:E10"/>
    <mergeCell ref="D11:D13"/>
    <mergeCell ref="E11:E13"/>
    <mergeCell ref="D56:D62"/>
    <mergeCell ref="E56:E62"/>
    <mergeCell ref="A17:A26"/>
    <mergeCell ref="A30:A62"/>
    <mergeCell ref="D18:D20"/>
    <mergeCell ref="E18:E20"/>
    <mergeCell ref="D21:D26"/>
    <mergeCell ref="E21:E26"/>
    <mergeCell ref="D31:D43"/>
    <mergeCell ref="E31:E43"/>
    <mergeCell ref="E102:E106"/>
    <mergeCell ref="A155:E155"/>
    <mergeCell ref="B148:B153"/>
    <mergeCell ref="B115:B118"/>
    <mergeCell ref="B137:B139"/>
    <mergeCell ref="B127:B130"/>
    <mergeCell ref="B140:B142"/>
    <mergeCell ref="A134:C134"/>
    <mergeCell ref="A109:A133"/>
    <mergeCell ref="A91:A106"/>
    <mergeCell ref="D158:D163"/>
    <mergeCell ref="A174:C174"/>
    <mergeCell ref="A177:A190"/>
    <mergeCell ref="B184:B190"/>
    <mergeCell ref="D184:D190"/>
    <mergeCell ref="B178:B180"/>
    <mergeCell ref="D181:D183"/>
    <mergeCell ref="D178:D180"/>
    <mergeCell ref="D164:D173"/>
    <mergeCell ref="B158:B163"/>
    <mergeCell ref="A272:B273"/>
    <mergeCell ref="B256:B258"/>
    <mergeCell ref="A260:C260"/>
    <mergeCell ref="E181:E183"/>
    <mergeCell ref="B181:B183"/>
    <mergeCell ref="E241:E249"/>
    <mergeCell ref="E250:E255"/>
    <mergeCell ref="B263:B266"/>
    <mergeCell ref="D203:D210"/>
    <mergeCell ref="E203:E210"/>
    <mergeCell ref="B227:B231"/>
    <mergeCell ref="D227:D231"/>
    <mergeCell ref="E227:E231"/>
    <mergeCell ref="B222:B226"/>
    <mergeCell ref="D222:D226"/>
    <mergeCell ref="E222:E226"/>
  </mergeCells>
  <printOptions horizontalCentered="1" verticalCentered="1"/>
  <pageMargins left="0.7480314960629921" right="0.7480314960629921" top="0.31496062992125984" bottom="0.2755905511811024" header="0.2362204724409449" footer="0.4330708661417323"/>
  <pageSetup horizontalDpi="300" verticalDpi="300" orientation="portrait" paperSize="9" r:id="rId1"/>
  <headerFooter alignWithMargins="0">
    <oddHeader>&amp;C
&amp;12ΑΞΟΝΑΣ 7
ΟΛΟΚΛΗΡΩΜΕΝΑ ΠΡΟΓΡΑΜΜΑΤΑ ΑΝΑΠΤΥΞΗΣ ΑΓΡΟΤΙΚΟΥ ΧΩΡΟΥ
ΠΕΡΙΟΧΕΣ ΠΑΡΕΜΒΑΣΗΣ
</oddHeader>
    <oddFooter>&amp;R&amp;P</oddFooter>
  </headerFooter>
  <rowBreaks count="6" manualBreakCount="6">
    <brk id="27" max="255" man="1"/>
    <brk id="63" max="255" man="1"/>
    <brk id="107" max="255" man="1"/>
    <brk id="155" max="255" man="1"/>
    <brk id="192" max="255" man="1"/>
    <brk id="2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7">
      <selection activeCell="E27" sqref="E27:I27"/>
    </sheetView>
  </sheetViews>
  <sheetFormatPr defaultColWidth="9.00390625" defaultRowHeight="12.75"/>
  <cols>
    <col min="1" max="1" width="12.00390625" style="2" customWidth="1"/>
    <col min="2" max="2" width="5.00390625" style="2" customWidth="1"/>
    <col min="3" max="3" width="9.125" style="2" customWidth="1"/>
    <col min="4" max="4" width="14.125" style="2" customWidth="1"/>
    <col min="5" max="5" width="6.875" style="2" customWidth="1"/>
    <col min="6" max="13" width="9.125" style="2" customWidth="1"/>
    <col min="14" max="14" width="12.625" style="2" customWidth="1"/>
    <col min="15" max="16384" width="9.125" style="2" customWidth="1"/>
  </cols>
  <sheetData>
    <row r="1" ht="11.25">
      <c r="A1" s="1" t="s">
        <v>6</v>
      </c>
    </row>
    <row r="2" ht="12" thickBot="1"/>
    <row r="3" spans="1:14" ht="33.75" customHeight="1">
      <c r="A3" s="124" t="s">
        <v>224</v>
      </c>
      <c r="B3" s="190" t="s">
        <v>7</v>
      </c>
      <c r="C3" s="190" t="s">
        <v>8</v>
      </c>
      <c r="D3" s="190" t="s">
        <v>14</v>
      </c>
      <c r="E3" s="193" t="s">
        <v>0</v>
      </c>
      <c r="F3" s="193"/>
      <c r="G3" s="193"/>
      <c r="H3" s="193"/>
      <c r="I3" s="193"/>
      <c r="J3" s="193" t="s">
        <v>10</v>
      </c>
      <c r="K3" s="193"/>
      <c r="L3" s="193"/>
      <c r="M3" s="151" t="s">
        <v>11</v>
      </c>
      <c r="N3" s="191" t="s">
        <v>220</v>
      </c>
    </row>
    <row r="4" spans="1:14" ht="33.75">
      <c r="A4" s="125"/>
      <c r="B4" s="122"/>
      <c r="C4" s="122"/>
      <c r="D4" s="127"/>
      <c r="E4" s="7">
        <v>1971</v>
      </c>
      <c r="F4" s="7">
        <v>1981</v>
      </c>
      <c r="G4" s="7">
        <v>1991</v>
      </c>
      <c r="H4" s="8" t="s">
        <v>1</v>
      </c>
      <c r="I4" s="8" t="s">
        <v>2</v>
      </c>
      <c r="J4" s="8" t="s">
        <v>3</v>
      </c>
      <c r="K4" s="8" t="s">
        <v>4</v>
      </c>
      <c r="L4" s="8" t="s">
        <v>5</v>
      </c>
      <c r="M4" s="194"/>
      <c r="N4" s="192"/>
    </row>
    <row r="5" spans="1:14" ht="12.75" customHeight="1">
      <c r="A5" s="125"/>
      <c r="B5" s="122"/>
      <c r="C5" s="122"/>
      <c r="D5" s="5" t="s">
        <v>15</v>
      </c>
      <c r="E5" s="13">
        <v>7063</v>
      </c>
      <c r="F5" s="13">
        <v>6728</v>
      </c>
      <c r="G5" s="13">
        <v>5777</v>
      </c>
      <c r="H5" s="6">
        <f aca="true" t="shared" si="0" ref="H5:I10">+(F5-E5)/E5</f>
        <v>-0.04743027042333286</v>
      </c>
      <c r="I5" s="6">
        <f t="shared" si="0"/>
        <v>-0.14134958382877527</v>
      </c>
      <c r="J5" s="6">
        <v>0.74</v>
      </c>
      <c r="K5" s="6">
        <v>0.103</v>
      </c>
      <c r="L5" s="6">
        <v>0.157</v>
      </c>
      <c r="M5" s="13">
        <v>211.2</v>
      </c>
      <c r="N5" s="22">
        <f aca="true" t="shared" si="1" ref="N5:N10">+G5/M5</f>
        <v>27.3532196969697</v>
      </c>
    </row>
    <row r="6" spans="1:14" ht="12.75" customHeight="1">
      <c r="A6" s="125"/>
      <c r="B6" s="122"/>
      <c r="C6" s="122"/>
      <c r="D6" s="3" t="s">
        <v>16</v>
      </c>
      <c r="E6" s="14">
        <v>21622</v>
      </c>
      <c r="F6" s="14">
        <v>20910</v>
      </c>
      <c r="G6" s="14">
        <v>19540</v>
      </c>
      <c r="H6" s="4">
        <f t="shared" si="0"/>
        <v>-0.03292942373508464</v>
      </c>
      <c r="I6" s="4">
        <f t="shared" si="0"/>
        <v>-0.06551889048302248</v>
      </c>
      <c r="J6" s="4">
        <v>0.459</v>
      </c>
      <c r="K6" s="4">
        <v>0.125</v>
      </c>
      <c r="L6" s="4">
        <v>0.416</v>
      </c>
      <c r="M6" s="14">
        <v>335.9</v>
      </c>
      <c r="N6" s="23">
        <f t="shared" si="1"/>
        <v>58.17207502232808</v>
      </c>
    </row>
    <row r="7" spans="1:14" ht="12.75" customHeight="1">
      <c r="A7" s="125"/>
      <c r="B7" s="122"/>
      <c r="C7" s="122"/>
      <c r="D7" s="12" t="s">
        <v>221</v>
      </c>
      <c r="E7" s="16">
        <v>9977</v>
      </c>
      <c r="F7" s="16">
        <v>8951</v>
      </c>
      <c r="G7" s="16">
        <v>8303</v>
      </c>
      <c r="H7" s="4">
        <f aca="true" t="shared" si="2" ref="H7:I9">+(F7-E7)/E7</f>
        <v>-0.10283652400521198</v>
      </c>
      <c r="I7" s="4">
        <f t="shared" si="2"/>
        <v>-0.07239414590548542</v>
      </c>
      <c r="J7" s="9">
        <v>0.669</v>
      </c>
      <c r="K7" s="9">
        <v>0.089</v>
      </c>
      <c r="L7" s="9">
        <v>0.242</v>
      </c>
      <c r="M7" s="16">
        <v>372</v>
      </c>
      <c r="N7" s="23">
        <f t="shared" si="1"/>
        <v>22.31989247311828</v>
      </c>
    </row>
    <row r="8" spans="1:14" ht="12.75" customHeight="1">
      <c r="A8" s="125"/>
      <c r="B8" s="122"/>
      <c r="C8" s="122"/>
      <c r="D8" s="12" t="s">
        <v>222</v>
      </c>
      <c r="E8" s="16">
        <v>3443</v>
      </c>
      <c r="F8" s="16">
        <v>3486</v>
      </c>
      <c r="G8" s="16">
        <v>3881</v>
      </c>
      <c r="H8" s="4">
        <f t="shared" si="2"/>
        <v>0.012489108335753703</v>
      </c>
      <c r="I8" s="4">
        <f t="shared" si="2"/>
        <v>0.11331038439472174</v>
      </c>
      <c r="J8" s="9">
        <v>0.674</v>
      </c>
      <c r="K8" s="9">
        <v>0.154</v>
      </c>
      <c r="L8" s="9">
        <v>0.172</v>
      </c>
      <c r="M8" s="16">
        <v>156</v>
      </c>
      <c r="N8" s="23">
        <f t="shared" si="1"/>
        <v>24.878205128205128</v>
      </c>
    </row>
    <row r="9" spans="1:14" ht="12.75" customHeight="1">
      <c r="A9" s="125"/>
      <c r="B9" s="122"/>
      <c r="C9" s="122"/>
      <c r="D9" s="12" t="s">
        <v>223</v>
      </c>
      <c r="E9" s="16">
        <v>9513</v>
      </c>
      <c r="F9" s="16">
        <v>10150</v>
      </c>
      <c r="G9" s="16">
        <v>8968</v>
      </c>
      <c r="H9" s="4">
        <f t="shared" si="2"/>
        <v>0.06696100073583518</v>
      </c>
      <c r="I9" s="4">
        <f t="shared" si="2"/>
        <v>-0.11645320197044334</v>
      </c>
      <c r="J9" s="9">
        <v>0.641</v>
      </c>
      <c r="K9" s="9">
        <v>0.123</v>
      </c>
      <c r="L9" s="9">
        <v>0.236</v>
      </c>
      <c r="M9" s="16">
        <v>170</v>
      </c>
      <c r="N9" s="23">
        <f t="shared" si="1"/>
        <v>52.752941176470586</v>
      </c>
    </row>
    <row r="10" spans="1:14" s="1" customFormat="1" ht="23.25" thickBot="1">
      <c r="A10" s="126"/>
      <c r="B10" s="123"/>
      <c r="C10" s="123"/>
      <c r="D10" s="46" t="s">
        <v>9</v>
      </c>
      <c r="E10" s="47">
        <f>SUM(E5:E9)</f>
        <v>51618</v>
      </c>
      <c r="F10" s="47">
        <f>SUM(F5:F9)</f>
        <v>50225</v>
      </c>
      <c r="G10" s="47">
        <f>SUM(G5:G9)</f>
        <v>46469</v>
      </c>
      <c r="H10" s="48">
        <f t="shared" si="0"/>
        <v>-0.02698671006238134</v>
      </c>
      <c r="I10" s="48">
        <f t="shared" si="0"/>
        <v>-0.0747834743653559</v>
      </c>
      <c r="J10" s="48">
        <v>0.586</v>
      </c>
      <c r="K10" s="48">
        <v>0.118</v>
      </c>
      <c r="L10" s="48">
        <v>0.295</v>
      </c>
      <c r="M10" s="47">
        <f>SUM(M5:M9)</f>
        <v>1245.1</v>
      </c>
      <c r="N10" s="49">
        <f t="shared" si="1"/>
        <v>37.32150028110192</v>
      </c>
    </row>
    <row r="11" spans="1:14" ht="11.25">
      <c r="A11" s="39"/>
      <c r="B11" s="40"/>
      <c r="C11" s="41"/>
      <c r="D11" s="35"/>
      <c r="E11" s="36"/>
      <c r="F11" s="36"/>
      <c r="G11" s="36"/>
      <c r="H11" s="35"/>
      <c r="I11" s="35"/>
      <c r="J11" s="37"/>
      <c r="K11" s="37"/>
      <c r="L11" s="37"/>
      <c r="M11" s="36"/>
      <c r="N11" s="36"/>
    </row>
    <row r="12" ht="11.25">
      <c r="A12" s="34"/>
    </row>
    <row r="14" ht="11.25">
      <c r="A14" s="1" t="s">
        <v>6</v>
      </c>
    </row>
    <row r="15" ht="12" thickBot="1"/>
    <row r="16" spans="1:14" ht="33.75" customHeight="1">
      <c r="A16" s="124" t="s">
        <v>225</v>
      </c>
      <c r="B16" s="190" t="s">
        <v>22</v>
      </c>
      <c r="C16" s="190" t="s">
        <v>17</v>
      </c>
      <c r="D16" s="190" t="s">
        <v>14</v>
      </c>
      <c r="E16" s="193" t="s">
        <v>0</v>
      </c>
      <c r="F16" s="193"/>
      <c r="G16" s="193"/>
      <c r="H16" s="193"/>
      <c r="I16" s="193"/>
      <c r="J16" s="193" t="s">
        <v>10</v>
      </c>
      <c r="K16" s="193"/>
      <c r="L16" s="193"/>
      <c r="M16" s="151" t="s">
        <v>11</v>
      </c>
      <c r="N16" s="191" t="s">
        <v>220</v>
      </c>
    </row>
    <row r="17" spans="1:14" ht="33.75">
      <c r="A17" s="125"/>
      <c r="B17" s="195"/>
      <c r="C17" s="195"/>
      <c r="D17" s="127"/>
      <c r="E17" s="7">
        <v>1971</v>
      </c>
      <c r="F17" s="7">
        <v>1981</v>
      </c>
      <c r="G17" s="7">
        <v>1991</v>
      </c>
      <c r="H17" s="8" t="s">
        <v>1</v>
      </c>
      <c r="I17" s="8" t="s">
        <v>2</v>
      </c>
      <c r="J17" s="8" t="s">
        <v>3</v>
      </c>
      <c r="K17" s="8" t="s">
        <v>4</v>
      </c>
      <c r="L17" s="8" t="s">
        <v>5</v>
      </c>
      <c r="M17" s="194"/>
      <c r="N17" s="192"/>
    </row>
    <row r="18" spans="1:14" ht="12.75" customHeight="1">
      <c r="A18" s="125"/>
      <c r="B18" s="195"/>
      <c r="C18" s="195"/>
      <c r="D18" s="5" t="s">
        <v>18</v>
      </c>
      <c r="E18" s="13">
        <v>9059</v>
      </c>
      <c r="F18" s="13">
        <v>8492</v>
      </c>
      <c r="G18" s="13">
        <v>7237</v>
      </c>
      <c r="H18" s="6">
        <f aca="true" t="shared" si="3" ref="H18:I20">+(F18-E18)/E18</f>
        <v>-0.06258968981123744</v>
      </c>
      <c r="I18" s="6">
        <f t="shared" si="3"/>
        <v>-0.14778615167216202</v>
      </c>
      <c r="J18" s="6">
        <v>0.881</v>
      </c>
      <c r="K18" s="6">
        <v>0.052</v>
      </c>
      <c r="L18" s="6">
        <v>0.067</v>
      </c>
      <c r="M18" s="26">
        <v>233.8</v>
      </c>
      <c r="N18" s="22">
        <f>+G18/M18</f>
        <v>30.953806672369545</v>
      </c>
    </row>
    <row r="19" spans="1:14" ht="12.75" customHeight="1">
      <c r="A19" s="125"/>
      <c r="B19" s="195"/>
      <c r="C19" s="195"/>
      <c r="D19" s="3" t="s">
        <v>19</v>
      </c>
      <c r="E19" s="14">
        <v>8761</v>
      </c>
      <c r="F19" s="14">
        <v>8491</v>
      </c>
      <c r="G19" s="14">
        <v>6917</v>
      </c>
      <c r="H19" s="4">
        <f t="shared" si="3"/>
        <v>-0.030818399726058668</v>
      </c>
      <c r="I19" s="4">
        <f t="shared" si="3"/>
        <v>-0.1853727476151219</v>
      </c>
      <c r="J19" s="4">
        <v>0.728</v>
      </c>
      <c r="K19" s="4">
        <v>0.099</v>
      </c>
      <c r="L19" s="4">
        <v>0.172</v>
      </c>
      <c r="M19" s="27">
        <v>225.6</v>
      </c>
      <c r="N19" s="23">
        <f>+G19/M19</f>
        <v>30.6604609929078</v>
      </c>
    </row>
    <row r="20" spans="1:14" s="1" customFormat="1" ht="23.25" thickBot="1">
      <c r="A20" s="126"/>
      <c r="B20" s="196"/>
      <c r="C20" s="196"/>
      <c r="D20" s="46" t="s">
        <v>9</v>
      </c>
      <c r="E20" s="47">
        <f>+E18+E19</f>
        <v>17820</v>
      </c>
      <c r="F20" s="47">
        <f>+F18+F19</f>
        <v>16983</v>
      </c>
      <c r="G20" s="47">
        <f>+G18+G19</f>
        <v>14154</v>
      </c>
      <c r="H20" s="48">
        <f t="shared" si="3"/>
        <v>-0.04696969696969697</v>
      </c>
      <c r="I20" s="48">
        <f t="shared" si="3"/>
        <v>-0.1665783430489313</v>
      </c>
      <c r="J20" s="48">
        <v>0.819</v>
      </c>
      <c r="K20" s="48">
        <v>0.071</v>
      </c>
      <c r="L20" s="48">
        <v>0.109</v>
      </c>
      <c r="M20" s="50">
        <f>+M18+M19</f>
        <v>459.4</v>
      </c>
      <c r="N20" s="49">
        <f>+G20/M20</f>
        <v>30.809751850239444</v>
      </c>
    </row>
    <row r="21" spans="1:14" ht="11.25">
      <c r="A21" s="35"/>
      <c r="B21" s="35"/>
      <c r="C21" s="35"/>
      <c r="D21" s="35"/>
      <c r="E21" s="36"/>
      <c r="F21" s="36"/>
      <c r="G21" s="36"/>
      <c r="H21" s="35"/>
      <c r="I21" s="35"/>
      <c r="J21" s="37"/>
      <c r="K21" s="37"/>
      <c r="L21" s="37"/>
      <c r="M21" s="38"/>
      <c r="N21" s="36"/>
    </row>
    <row r="22" ht="11.25">
      <c r="A22" s="34"/>
    </row>
    <row r="25" ht="11.25">
      <c r="A25" s="1" t="s">
        <v>6</v>
      </c>
    </row>
    <row r="26" ht="12" thickBot="1"/>
    <row r="27" spans="1:14" ht="33.75" customHeight="1">
      <c r="A27" s="124" t="s">
        <v>225</v>
      </c>
      <c r="B27" s="190" t="s">
        <v>21</v>
      </c>
      <c r="C27" s="190" t="s">
        <v>20</v>
      </c>
      <c r="D27" s="190" t="s">
        <v>14</v>
      </c>
      <c r="E27" s="193" t="s">
        <v>0</v>
      </c>
      <c r="F27" s="193"/>
      <c r="G27" s="193"/>
      <c r="H27" s="193"/>
      <c r="I27" s="193"/>
      <c r="J27" s="193" t="s">
        <v>10</v>
      </c>
      <c r="K27" s="193"/>
      <c r="L27" s="193"/>
      <c r="M27" s="151" t="s">
        <v>11</v>
      </c>
      <c r="N27" s="191" t="s">
        <v>220</v>
      </c>
    </row>
    <row r="28" spans="1:14" ht="33.75">
      <c r="A28" s="125"/>
      <c r="B28" s="122"/>
      <c r="C28" s="122"/>
      <c r="D28" s="127"/>
      <c r="E28" s="7">
        <v>1971</v>
      </c>
      <c r="F28" s="7">
        <v>1981</v>
      </c>
      <c r="G28" s="7">
        <v>1991</v>
      </c>
      <c r="H28" s="8" t="s">
        <v>1</v>
      </c>
      <c r="I28" s="8" t="s">
        <v>2</v>
      </c>
      <c r="J28" s="8" t="s">
        <v>3</v>
      </c>
      <c r="K28" s="8" t="s">
        <v>4</v>
      </c>
      <c r="L28" s="8" t="s">
        <v>5</v>
      </c>
      <c r="M28" s="194"/>
      <c r="N28" s="192"/>
    </row>
    <row r="29" spans="1:14" ht="12.75" customHeight="1">
      <c r="A29" s="125"/>
      <c r="B29" s="122"/>
      <c r="C29" s="122"/>
      <c r="D29" s="5" t="s">
        <v>23</v>
      </c>
      <c r="E29" s="13">
        <v>589</v>
      </c>
      <c r="F29" s="13">
        <v>325</v>
      </c>
      <c r="G29" s="13">
        <v>514</v>
      </c>
      <c r="H29" s="6">
        <f aca="true" t="shared" si="4" ref="H29:I32">+(F29-E29)/E29</f>
        <v>-0.44821731748726656</v>
      </c>
      <c r="I29" s="6">
        <f t="shared" si="4"/>
        <v>0.5815384615384616</v>
      </c>
      <c r="J29" s="6">
        <v>0.404</v>
      </c>
      <c r="K29" s="6">
        <v>0.348</v>
      </c>
      <c r="L29" s="6">
        <v>0.247</v>
      </c>
      <c r="M29" s="26">
        <v>351.3</v>
      </c>
      <c r="N29" s="22">
        <f>+G29/M29</f>
        <v>1.4631369200113862</v>
      </c>
    </row>
    <row r="30" spans="1:15" ht="12.75" customHeight="1">
      <c r="A30" s="125"/>
      <c r="B30" s="122"/>
      <c r="C30" s="122"/>
      <c r="D30" s="3" t="s">
        <v>24</v>
      </c>
      <c r="E30" s="14">
        <v>1321</v>
      </c>
      <c r="F30" s="14">
        <v>1646</v>
      </c>
      <c r="G30" s="14">
        <v>1592</v>
      </c>
      <c r="H30" s="4">
        <f t="shared" si="4"/>
        <v>0.24602573807721423</v>
      </c>
      <c r="I30" s="4">
        <f t="shared" si="4"/>
        <v>-0.032806804374240585</v>
      </c>
      <c r="J30" s="4">
        <v>0.383</v>
      </c>
      <c r="K30" s="4">
        <v>0.299</v>
      </c>
      <c r="L30" s="4">
        <v>0.318</v>
      </c>
      <c r="M30" s="27">
        <v>788.4</v>
      </c>
      <c r="N30" s="23">
        <f>+G30/M30</f>
        <v>2.019279553526129</v>
      </c>
      <c r="O30" s="51"/>
    </row>
    <row r="31" spans="1:14" ht="22.5">
      <c r="A31" s="125"/>
      <c r="B31" s="122"/>
      <c r="C31" s="122"/>
      <c r="D31" s="10" t="s">
        <v>25</v>
      </c>
      <c r="E31" s="13">
        <v>7767</v>
      </c>
      <c r="F31" s="13">
        <v>8687</v>
      </c>
      <c r="G31" s="13">
        <v>8394</v>
      </c>
      <c r="H31" s="6">
        <f>+(F31-E31)/E31</f>
        <v>0.11844985193768508</v>
      </c>
      <c r="I31" s="6">
        <f>+(G31-F31)/F31</f>
        <v>-0.03372855991711753</v>
      </c>
      <c r="J31" s="6">
        <v>0.539</v>
      </c>
      <c r="K31" s="6">
        <v>0.195</v>
      </c>
      <c r="L31" s="6">
        <v>0.266</v>
      </c>
      <c r="M31" s="26">
        <v>873.6</v>
      </c>
      <c r="N31" s="22">
        <f>+G31/M31</f>
        <v>9.608516483516484</v>
      </c>
    </row>
    <row r="32" spans="1:14" s="1" customFormat="1" ht="23.25" thickBot="1">
      <c r="A32" s="126"/>
      <c r="B32" s="123"/>
      <c r="C32" s="123"/>
      <c r="D32" s="46" t="s">
        <v>9</v>
      </c>
      <c r="E32" s="47">
        <f>SUM(E29:E31)</f>
        <v>9677</v>
      </c>
      <c r="F32" s="47">
        <f>SUM(F29:F31)</f>
        <v>10658</v>
      </c>
      <c r="G32" s="47">
        <f>SUM(G29:G31)</f>
        <v>10500</v>
      </c>
      <c r="H32" s="48">
        <f t="shared" si="4"/>
        <v>0.10137439289035859</v>
      </c>
      <c r="I32" s="48">
        <f t="shared" si="4"/>
        <v>-0.014824544942765997</v>
      </c>
      <c r="J32" s="48">
        <v>0.507</v>
      </c>
      <c r="K32" s="48">
        <v>0.219</v>
      </c>
      <c r="L32" s="48">
        <v>0.273</v>
      </c>
      <c r="M32" s="50">
        <f>+M29+M30</f>
        <v>1139.7</v>
      </c>
      <c r="N32" s="49">
        <f>+G32/M32</f>
        <v>9.212950776520136</v>
      </c>
    </row>
    <row r="33" spans="1:14" ht="11.25">
      <c r="A33" s="35"/>
      <c r="B33" s="35"/>
      <c r="C33" s="35"/>
      <c r="D33" s="35"/>
      <c r="E33" s="36"/>
      <c r="F33" s="36"/>
      <c r="G33" s="36"/>
      <c r="H33" s="37"/>
      <c r="I33" s="37"/>
      <c r="J33" s="37"/>
      <c r="K33" s="37"/>
      <c r="L33" s="37"/>
      <c r="M33" s="38"/>
      <c r="N33" s="36"/>
    </row>
    <row r="34" ht="11.25">
      <c r="A34" s="34"/>
    </row>
  </sheetData>
  <mergeCells count="24">
    <mergeCell ref="N16:N17"/>
    <mergeCell ref="N27:N28"/>
    <mergeCell ref="D27:D28"/>
    <mergeCell ref="E27:I27"/>
    <mergeCell ref="J27:L27"/>
    <mergeCell ref="M27:M28"/>
    <mergeCell ref="D16:D17"/>
    <mergeCell ref="M3:M4"/>
    <mergeCell ref="A16:A20"/>
    <mergeCell ref="B16:B20"/>
    <mergeCell ref="C16:C20"/>
    <mergeCell ref="A3:A10"/>
    <mergeCell ref="B3:B10"/>
    <mergeCell ref="C3:C10"/>
    <mergeCell ref="A27:A32"/>
    <mergeCell ref="B27:B32"/>
    <mergeCell ref="C27:C32"/>
    <mergeCell ref="N3:N4"/>
    <mergeCell ref="D3:D4"/>
    <mergeCell ref="J3:L3"/>
    <mergeCell ref="E3:I3"/>
    <mergeCell ref="E16:I16"/>
    <mergeCell ref="J16:L16"/>
    <mergeCell ref="M16:M17"/>
  </mergeCells>
  <printOptions horizontalCentered="1" verticalCentered="1"/>
  <pageMargins left="0.63" right="0.63" top="0.984251968503937" bottom="0.984251968503937" header="0.5118110236220472" footer="0.5118110236220472"/>
  <pageSetup horizontalDpi="300" verticalDpi="300" orientation="landscape" paperSize="9" r:id="rId1"/>
  <rowBreaks count="2" manualBreakCount="2">
    <brk id="10" max="255" man="1"/>
    <brk id="2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23">
      <selection activeCell="D29" sqref="D29"/>
    </sheetView>
  </sheetViews>
  <sheetFormatPr defaultColWidth="9.00390625" defaultRowHeight="12.75"/>
  <cols>
    <col min="1" max="1" width="12.00390625" style="2" customWidth="1"/>
    <col min="2" max="2" width="5.00390625" style="2" customWidth="1"/>
    <col min="3" max="3" width="9.125" style="2" customWidth="1"/>
    <col min="4" max="4" width="16.875" style="2" customWidth="1"/>
    <col min="5" max="5" width="6.875" style="2" customWidth="1"/>
    <col min="6" max="6" width="7.25390625" style="2" customWidth="1"/>
    <col min="7" max="7" width="7.75390625" style="2" customWidth="1"/>
    <col min="8" max="13" width="9.125" style="2" customWidth="1"/>
    <col min="14" max="14" width="12.625" style="32" customWidth="1"/>
    <col min="15" max="16384" width="9.125" style="2" customWidth="1"/>
  </cols>
  <sheetData>
    <row r="1" ht="11.25">
      <c r="A1" s="1" t="s">
        <v>12</v>
      </c>
    </row>
    <row r="2" ht="12" thickBot="1"/>
    <row r="3" spans="1:14" ht="33.75" customHeight="1">
      <c r="A3" s="124" t="s">
        <v>225</v>
      </c>
      <c r="B3" s="190" t="s">
        <v>7</v>
      </c>
      <c r="C3" s="190" t="s">
        <v>13</v>
      </c>
      <c r="D3" s="190" t="s">
        <v>14</v>
      </c>
      <c r="E3" s="193" t="s">
        <v>0</v>
      </c>
      <c r="F3" s="193"/>
      <c r="G3" s="193"/>
      <c r="H3" s="193"/>
      <c r="I3" s="193"/>
      <c r="J3" s="193" t="s">
        <v>10</v>
      </c>
      <c r="K3" s="193"/>
      <c r="L3" s="193"/>
      <c r="M3" s="151" t="s">
        <v>11</v>
      </c>
      <c r="N3" s="191" t="s">
        <v>220</v>
      </c>
    </row>
    <row r="4" spans="1:14" ht="33.75">
      <c r="A4" s="125"/>
      <c r="B4" s="195"/>
      <c r="C4" s="195"/>
      <c r="D4" s="127"/>
      <c r="E4" s="7">
        <v>1971</v>
      </c>
      <c r="F4" s="7">
        <v>1981</v>
      </c>
      <c r="G4" s="7">
        <v>1991</v>
      </c>
      <c r="H4" s="8" t="s">
        <v>1</v>
      </c>
      <c r="I4" s="8" t="s">
        <v>2</v>
      </c>
      <c r="J4" s="8" t="s">
        <v>3</v>
      </c>
      <c r="K4" s="8" t="s">
        <v>4</v>
      </c>
      <c r="L4" s="8" t="s">
        <v>5</v>
      </c>
      <c r="M4" s="194"/>
      <c r="N4" s="192"/>
    </row>
    <row r="5" spans="1:14" ht="12.75" customHeight="1">
      <c r="A5" s="125"/>
      <c r="B5" s="195"/>
      <c r="C5" s="195"/>
      <c r="D5" s="5" t="s">
        <v>38</v>
      </c>
      <c r="E5" s="13">
        <v>1802</v>
      </c>
      <c r="F5" s="13">
        <v>1707</v>
      </c>
      <c r="G5" s="13">
        <v>1475</v>
      </c>
      <c r="H5" s="6">
        <f>+(F5-E5)/E5</f>
        <v>-0.05271920088790233</v>
      </c>
      <c r="I5" s="6">
        <f>+(G5-F5)/F5</f>
        <v>-0.13591095489162272</v>
      </c>
      <c r="J5" s="6">
        <v>0.327</v>
      </c>
      <c r="K5" s="6">
        <v>0.261</v>
      </c>
      <c r="L5" s="6">
        <v>0.412</v>
      </c>
      <c r="M5" s="5">
        <v>204.6</v>
      </c>
      <c r="N5" s="22">
        <f>+G5/M5</f>
        <v>7.209188660801564</v>
      </c>
    </row>
    <row r="6" spans="1:14" ht="12.75" customHeight="1">
      <c r="A6" s="125"/>
      <c r="B6" s="195"/>
      <c r="C6" s="195"/>
      <c r="D6" s="5" t="s">
        <v>39</v>
      </c>
      <c r="E6" s="13">
        <v>2454</v>
      </c>
      <c r="F6" s="13">
        <v>3944</v>
      </c>
      <c r="G6" s="13">
        <v>2945</v>
      </c>
      <c r="H6" s="6">
        <f aca="true" t="shared" si="0" ref="H6:H16">+(F6-E6)/E6</f>
        <v>0.6071719641401793</v>
      </c>
      <c r="I6" s="6">
        <f aca="true" t="shared" si="1" ref="I6:I16">+(G6-F6)/F6</f>
        <v>-0.25329614604462475</v>
      </c>
      <c r="J6" s="6">
        <v>0.358</v>
      </c>
      <c r="K6" s="6">
        <v>0.23</v>
      </c>
      <c r="L6" s="6">
        <v>0.413</v>
      </c>
      <c r="M6" s="5">
        <v>241.8</v>
      </c>
      <c r="N6" s="22">
        <f aca="true" t="shared" si="2" ref="N6:N16">+G6/M6</f>
        <v>12.179487179487179</v>
      </c>
    </row>
    <row r="7" spans="1:14" ht="12.75" customHeight="1">
      <c r="A7" s="125"/>
      <c r="B7" s="195"/>
      <c r="C7" s="195"/>
      <c r="D7" s="5" t="s">
        <v>40</v>
      </c>
      <c r="E7" s="13">
        <v>1970</v>
      </c>
      <c r="F7" s="13">
        <v>2230</v>
      </c>
      <c r="G7" s="13">
        <v>1950</v>
      </c>
      <c r="H7" s="6">
        <f t="shared" si="0"/>
        <v>0.1319796954314721</v>
      </c>
      <c r="I7" s="6">
        <f t="shared" si="1"/>
        <v>-0.12556053811659193</v>
      </c>
      <c r="J7" s="6">
        <v>0.382</v>
      </c>
      <c r="K7" s="6">
        <v>0.276</v>
      </c>
      <c r="L7" s="6">
        <v>0.342</v>
      </c>
      <c r="M7" s="5">
        <v>115.1</v>
      </c>
      <c r="N7" s="22">
        <f t="shared" si="2"/>
        <v>16.941789748045178</v>
      </c>
    </row>
    <row r="8" spans="1:14" ht="12.75" customHeight="1">
      <c r="A8" s="125"/>
      <c r="B8" s="195"/>
      <c r="C8" s="195"/>
      <c r="D8" s="5" t="s">
        <v>41</v>
      </c>
      <c r="E8" s="13">
        <v>4</v>
      </c>
      <c r="F8" s="13">
        <v>360</v>
      </c>
      <c r="G8" s="13">
        <v>130</v>
      </c>
      <c r="H8" s="6">
        <f t="shared" si="0"/>
        <v>89</v>
      </c>
      <c r="I8" s="6">
        <f t="shared" si="1"/>
        <v>-0.6388888888888888</v>
      </c>
      <c r="J8" s="6">
        <v>0.068</v>
      </c>
      <c r="K8" s="6">
        <v>0.205</v>
      </c>
      <c r="L8" s="6">
        <v>0.727</v>
      </c>
      <c r="M8" s="5">
        <v>43.2</v>
      </c>
      <c r="N8" s="22">
        <f t="shared" si="2"/>
        <v>3.009259259259259</v>
      </c>
    </row>
    <row r="9" spans="1:14" ht="12.75" customHeight="1">
      <c r="A9" s="125"/>
      <c r="B9" s="195"/>
      <c r="C9" s="195"/>
      <c r="D9" s="5" t="s">
        <v>42</v>
      </c>
      <c r="E9" s="13">
        <v>1</v>
      </c>
      <c r="F9" s="13">
        <v>86</v>
      </c>
      <c r="G9" s="13">
        <v>70</v>
      </c>
      <c r="H9" s="6">
        <f t="shared" si="0"/>
        <v>85</v>
      </c>
      <c r="I9" s="6">
        <f t="shared" si="1"/>
        <v>-0.18604651162790697</v>
      </c>
      <c r="J9" s="6">
        <v>0</v>
      </c>
      <c r="K9" s="6">
        <v>0.375</v>
      </c>
      <c r="L9" s="6">
        <v>0.625</v>
      </c>
      <c r="M9" s="5">
        <v>30.3</v>
      </c>
      <c r="N9" s="22">
        <f t="shared" si="2"/>
        <v>2.31023102310231</v>
      </c>
    </row>
    <row r="10" spans="1:14" ht="12.75" customHeight="1">
      <c r="A10" s="125"/>
      <c r="B10" s="195"/>
      <c r="C10" s="195"/>
      <c r="D10" s="5" t="s">
        <v>43</v>
      </c>
      <c r="E10" s="13">
        <v>0</v>
      </c>
      <c r="F10" s="13">
        <v>30</v>
      </c>
      <c r="G10" s="13">
        <v>135</v>
      </c>
      <c r="H10" s="6" t="e">
        <f t="shared" si="0"/>
        <v>#DIV/0!</v>
      </c>
      <c r="I10" s="6">
        <f t="shared" si="1"/>
        <v>3.5</v>
      </c>
      <c r="J10" s="6">
        <v>0.104</v>
      </c>
      <c r="K10" s="6">
        <v>0.479</v>
      </c>
      <c r="L10" s="6">
        <v>0.417</v>
      </c>
      <c r="M10" s="5">
        <v>17.7</v>
      </c>
      <c r="N10" s="22">
        <f t="shared" si="2"/>
        <v>7.627118644067797</v>
      </c>
    </row>
    <row r="11" spans="1:14" ht="12.75" customHeight="1">
      <c r="A11" s="125"/>
      <c r="B11" s="195"/>
      <c r="C11" s="195"/>
      <c r="D11" s="5" t="s">
        <v>44</v>
      </c>
      <c r="E11" s="13">
        <v>5</v>
      </c>
      <c r="F11" s="13">
        <v>165</v>
      </c>
      <c r="G11" s="13">
        <v>312</v>
      </c>
      <c r="H11" s="6">
        <f t="shared" si="0"/>
        <v>32</v>
      </c>
      <c r="I11" s="6">
        <f t="shared" si="1"/>
        <v>0.8909090909090909</v>
      </c>
      <c r="J11" s="6">
        <v>0.244</v>
      </c>
      <c r="K11" s="6">
        <v>0.202</v>
      </c>
      <c r="L11" s="6">
        <v>0.555</v>
      </c>
      <c r="M11" s="5">
        <v>137.2</v>
      </c>
      <c r="N11" s="22">
        <f t="shared" si="2"/>
        <v>2.274052478134111</v>
      </c>
    </row>
    <row r="12" spans="1:14" ht="12.75" customHeight="1">
      <c r="A12" s="125"/>
      <c r="B12" s="195"/>
      <c r="C12" s="195"/>
      <c r="D12" s="5" t="s">
        <v>45</v>
      </c>
      <c r="E12" s="13">
        <v>10</v>
      </c>
      <c r="F12" s="13">
        <v>605</v>
      </c>
      <c r="G12" s="13">
        <v>285</v>
      </c>
      <c r="H12" s="6">
        <f t="shared" si="0"/>
        <v>59.5</v>
      </c>
      <c r="I12" s="6">
        <f t="shared" si="1"/>
        <v>-0.5289256198347108</v>
      </c>
      <c r="J12" s="6">
        <v>0.458</v>
      </c>
      <c r="K12" s="6">
        <v>0.169</v>
      </c>
      <c r="L12" s="6">
        <v>0.373</v>
      </c>
      <c r="M12" s="5">
        <v>97.2</v>
      </c>
      <c r="N12" s="22">
        <f t="shared" si="2"/>
        <v>2.9320987654320985</v>
      </c>
    </row>
    <row r="13" spans="1:14" ht="12.75" customHeight="1">
      <c r="A13" s="125"/>
      <c r="B13" s="195"/>
      <c r="C13" s="195"/>
      <c r="D13" s="5" t="s">
        <v>46</v>
      </c>
      <c r="E13" s="13">
        <v>4</v>
      </c>
      <c r="F13" s="13">
        <v>208</v>
      </c>
      <c r="G13" s="13">
        <v>491</v>
      </c>
      <c r="H13" s="6">
        <f t="shared" si="0"/>
        <v>51</v>
      </c>
      <c r="I13" s="6">
        <f t="shared" si="1"/>
        <v>1.3605769230769231</v>
      </c>
      <c r="J13" s="6">
        <v>0.087</v>
      </c>
      <c r="K13" s="6">
        <v>0.312</v>
      </c>
      <c r="L13" s="6">
        <v>0.601</v>
      </c>
      <c r="M13" s="5">
        <v>25.3</v>
      </c>
      <c r="N13" s="22">
        <f t="shared" si="2"/>
        <v>19.40711462450593</v>
      </c>
    </row>
    <row r="14" spans="1:14" ht="12.75" customHeight="1">
      <c r="A14" s="125"/>
      <c r="B14" s="195"/>
      <c r="C14" s="195"/>
      <c r="D14" s="5" t="s">
        <v>47</v>
      </c>
      <c r="E14" s="13">
        <v>7</v>
      </c>
      <c r="F14" s="13">
        <v>235</v>
      </c>
      <c r="G14" s="13">
        <v>294</v>
      </c>
      <c r="H14" s="6">
        <f t="shared" si="0"/>
        <v>32.57142857142857</v>
      </c>
      <c r="I14" s="6">
        <f t="shared" si="1"/>
        <v>0.251063829787234</v>
      </c>
      <c r="J14" s="6">
        <v>0.14</v>
      </c>
      <c r="K14" s="6">
        <v>0.43</v>
      </c>
      <c r="L14" s="6">
        <v>0.43</v>
      </c>
      <c r="M14" s="5">
        <v>25.5</v>
      </c>
      <c r="N14" s="22">
        <f t="shared" si="2"/>
        <v>11.529411764705882</v>
      </c>
    </row>
    <row r="15" spans="1:14" ht="12.75" customHeight="1">
      <c r="A15" s="125"/>
      <c r="B15" s="195"/>
      <c r="C15" s="195"/>
      <c r="D15" s="5" t="s">
        <v>217</v>
      </c>
      <c r="E15" s="13">
        <v>5290</v>
      </c>
      <c r="F15" s="13">
        <v>5024</v>
      </c>
      <c r="G15" s="13">
        <v>5299</v>
      </c>
      <c r="H15" s="6">
        <f t="shared" si="0"/>
        <v>-0.050283553875236295</v>
      </c>
      <c r="I15" s="6">
        <f t="shared" si="1"/>
        <v>0.05473726114649682</v>
      </c>
      <c r="J15" s="6">
        <v>0.476</v>
      </c>
      <c r="K15" s="6">
        <v>0.164</v>
      </c>
      <c r="L15" s="6">
        <v>0.36</v>
      </c>
      <c r="M15" s="5">
        <v>238.3</v>
      </c>
      <c r="N15" s="22">
        <f t="shared" si="2"/>
        <v>22.236676458245906</v>
      </c>
    </row>
    <row r="16" spans="1:14" ht="12.75" customHeight="1">
      <c r="A16" s="125"/>
      <c r="B16" s="195"/>
      <c r="C16" s="195"/>
      <c r="D16" s="5" t="s">
        <v>48</v>
      </c>
      <c r="E16" s="13">
        <v>4868</v>
      </c>
      <c r="F16" s="13">
        <v>4636</v>
      </c>
      <c r="G16" s="13">
        <v>4994</v>
      </c>
      <c r="H16" s="6">
        <f t="shared" si="0"/>
        <v>-0.047658175842235</v>
      </c>
      <c r="I16" s="6">
        <f t="shared" si="1"/>
        <v>0.07722174288179465</v>
      </c>
      <c r="J16" s="6">
        <v>0.379</v>
      </c>
      <c r="K16" s="6">
        <v>0.189</v>
      </c>
      <c r="L16" s="6">
        <v>0.432</v>
      </c>
      <c r="M16" s="5">
        <v>330.3</v>
      </c>
      <c r="N16" s="22">
        <f t="shared" si="2"/>
        <v>15.119588253103238</v>
      </c>
    </row>
    <row r="17" spans="1:14" ht="12.75" customHeight="1">
      <c r="A17" s="125"/>
      <c r="B17" s="195"/>
      <c r="C17" s="195"/>
      <c r="D17" s="3" t="s">
        <v>49</v>
      </c>
      <c r="E17" s="14">
        <v>1203</v>
      </c>
      <c r="F17" s="14">
        <v>1260</v>
      </c>
      <c r="G17" s="14">
        <v>1097</v>
      </c>
      <c r="H17" s="4">
        <f>+(F17-E17)/E17</f>
        <v>0.04738154613466334</v>
      </c>
      <c r="I17" s="4">
        <f>+(G17-F17)/F17</f>
        <v>-0.12936507936507938</v>
      </c>
      <c r="J17" s="4">
        <v>0.12</v>
      </c>
      <c r="K17" s="4">
        <v>0.34</v>
      </c>
      <c r="L17" s="4">
        <v>0.54</v>
      </c>
      <c r="M17" s="3">
        <v>83.9</v>
      </c>
      <c r="N17" s="23">
        <f>+G17/M17</f>
        <v>13.075089392133492</v>
      </c>
    </row>
    <row r="18" spans="1:14" s="1" customFormat="1" ht="12" thickBot="1">
      <c r="A18" s="126"/>
      <c r="B18" s="196"/>
      <c r="C18" s="196"/>
      <c r="D18" s="46" t="s">
        <v>9</v>
      </c>
      <c r="E18" s="47">
        <f>SUM(E5:E17)</f>
        <v>17618</v>
      </c>
      <c r="F18" s="47">
        <f>SUM(F5:F17)</f>
        <v>20490</v>
      </c>
      <c r="G18" s="47">
        <f>SUM(G5:G17)</f>
        <v>19477</v>
      </c>
      <c r="H18" s="48">
        <f>+(F18-E18)/E18</f>
        <v>0.16301509819502782</v>
      </c>
      <c r="I18" s="48">
        <f>+(G18-F18)/F18</f>
        <v>-0.049438750610053685</v>
      </c>
      <c r="J18" s="48">
        <v>0.37</v>
      </c>
      <c r="K18" s="48">
        <v>0.218</v>
      </c>
      <c r="L18" s="48">
        <v>0.411</v>
      </c>
      <c r="M18" s="52">
        <f>SUM(M5:M17)</f>
        <v>1590.4</v>
      </c>
      <c r="N18" s="49">
        <f>+G18/M18</f>
        <v>12.2466046277666</v>
      </c>
    </row>
    <row r="19" spans="10:12" ht="11.25">
      <c r="J19" s="30"/>
      <c r="K19" s="30"/>
      <c r="L19" s="30"/>
    </row>
    <row r="20" spans="1:12" ht="11.25">
      <c r="A20" s="34"/>
      <c r="J20" s="30"/>
      <c r="K20" s="30"/>
      <c r="L20" s="30"/>
    </row>
    <row r="21" spans="10:12" ht="11.25">
      <c r="J21" s="30"/>
      <c r="K21" s="30"/>
      <c r="L21" s="30"/>
    </row>
    <row r="22" spans="1:12" ht="11.25">
      <c r="A22" s="1" t="s">
        <v>12</v>
      </c>
      <c r="J22" s="30"/>
      <c r="K22" s="30"/>
      <c r="L22" s="30"/>
    </row>
    <row r="23" spans="10:12" ht="12" thickBot="1">
      <c r="J23" s="30"/>
      <c r="K23" s="30"/>
      <c r="L23" s="30"/>
    </row>
    <row r="24" spans="1:14" ht="33.75" customHeight="1">
      <c r="A24" s="124" t="s">
        <v>225</v>
      </c>
      <c r="B24" s="190" t="s">
        <v>22</v>
      </c>
      <c r="C24" s="190" t="s">
        <v>50</v>
      </c>
      <c r="D24" s="190" t="s">
        <v>14</v>
      </c>
      <c r="E24" s="193" t="s">
        <v>0</v>
      </c>
      <c r="F24" s="193"/>
      <c r="G24" s="193"/>
      <c r="H24" s="193"/>
      <c r="I24" s="193"/>
      <c r="J24" s="197" t="s">
        <v>10</v>
      </c>
      <c r="K24" s="197"/>
      <c r="L24" s="197"/>
      <c r="M24" s="151" t="s">
        <v>11</v>
      </c>
      <c r="N24" s="191" t="s">
        <v>220</v>
      </c>
    </row>
    <row r="25" spans="1:14" ht="33.75">
      <c r="A25" s="125"/>
      <c r="B25" s="122"/>
      <c r="C25" s="122"/>
      <c r="D25" s="127"/>
      <c r="E25" s="7">
        <v>1971</v>
      </c>
      <c r="F25" s="7">
        <v>1981</v>
      </c>
      <c r="G25" s="7">
        <v>1991</v>
      </c>
      <c r="H25" s="8" t="s">
        <v>1</v>
      </c>
      <c r="I25" s="8" t="s">
        <v>2</v>
      </c>
      <c r="J25" s="31" t="s">
        <v>3</v>
      </c>
      <c r="K25" s="31" t="s">
        <v>4</v>
      </c>
      <c r="L25" s="31" t="s">
        <v>5</v>
      </c>
      <c r="M25" s="194"/>
      <c r="N25" s="192"/>
    </row>
    <row r="26" spans="1:14" ht="12.75" customHeight="1">
      <c r="A26" s="125"/>
      <c r="B26" s="122"/>
      <c r="C26" s="122"/>
      <c r="D26" s="5" t="s">
        <v>51</v>
      </c>
      <c r="E26" s="13">
        <v>638</v>
      </c>
      <c r="F26" s="13">
        <v>640</v>
      </c>
      <c r="G26" s="13">
        <v>1003</v>
      </c>
      <c r="H26" s="6">
        <f>+(F26-E26)/E26</f>
        <v>0.003134796238244514</v>
      </c>
      <c r="I26" s="6">
        <f>+(G26-F26)/F26</f>
        <v>0.5671875</v>
      </c>
      <c r="J26" s="6">
        <v>0.48</v>
      </c>
      <c r="K26" s="6">
        <v>0.352</v>
      </c>
      <c r="L26" s="6">
        <v>0.168</v>
      </c>
      <c r="M26" s="5">
        <v>70.7</v>
      </c>
      <c r="N26" s="22">
        <f>+G26/M26</f>
        <v>14.186704384724186</v>
      </c>
    </row>
    <row r="27" spans="1:14" ht="12.75" customHeight="1">
      <c r="A27" s="125"/>
      <c r="B27" s="122"/>
      <c r="C27" s="122"/>
      <c r="D27" s="5" t="s">
        <v>52</v>
      </c>
      <c r="E27" s="13">
        <v>2007</v>
      </c>
      <c r="F27" s="13">
        <v>1765</v>
      </c>
      <c r="G27" s="13">
        <v>1718</v>
      </c>
      <c r="H27" s="6">
        <f aca="true" t="shared" si="3" ref="H27:H37">+(F27-E27)/E27</f>
        <v>-0.12057797708021924</v>
      </c>
      <c r="I27" s="6">
        <f aca="true" t="shared" si="4" ref="I27:I37">+(G27-F27)/F27</f>
        <v>-0.026628895184135977</v>
      </c>
      <c r="J27" s="6">
        <v>0.171</v>
      </c>
      <c r="K27" s="6">
        <v>0.469</v>
      </c>
      <c r="L27" s="6">
        <v>0.36</v>
      </c>
      <c r="M27" s="5">
        <v>336.3</v>
      </c>
      <c r="N27" s="22">
        <f aca="true" t="shared" si="5" ref="N27:N32">+G27/M27</f>
        <v>5.108534046981862</v>
      </c>
    </row>
    <row r="28" spans="1:14" ht="12.75" customHeight="1">
      <c r="A28" s="125"/>
      <c r="B28" s="122"/>
      <c r="C28" s="122"/>
      <c r="D28" s="5" t="s">
        <v>53</v>
      </c>
      <c r="E28" s="13">
        <v>915</v>
      </c>
      <c r="F28" s="13">
        <v>687</v>
      </c>
      <c r="G28" s="13">
        <v>922</v>
      </c>
      <c r="H28" s="6">
        <f t="shared" si="3"/>
        <v>-0.24918032786885247</v>
      </c>
      <c r="I28" s="6">
        <f t="shared" si="4"/>
        <v>0.3420669577874818</v>
      </c>
      <c r="J28" s="6">
        <v>0.317</v>
      </c>
      <c r="K28" s="6">
        <v>0.327</v>
      </c>
      <c r="L28" s="6">
        <v>0.356</v>
      </c>
      <c r="M28" s="5">
        <v>134.6</v>
      </c>
      <c r="N28" s="22">
        <f t="shared" si="5"/>
        <v>6.8499257057949485</v>
      </c>
    </row>
    <row r="29" spans="1:14" ht="12.75" customHeight="1">
      <c r="A29" s="125"/>
      <c r="B29" s="122"/>
      <c r="C29" s="122"/>
      <c r="D29" s="5" t="s">
        <v>54</v>
      </c>
      <c r="E29" s="13">
        <v>0</v>
      </c>
      <c r="F29" s="13">
        <v>0</v>
      </c>
      <c r="G29" s="13">
        <v>0</v>
      </c>
      <c r="H29" s="6"/>
      <c r="I29" s="6"/>
      <c r="J29" s="6"/>
      <c r="K29" s="6"/>
      <c r="L29" s="6"/>
      <c r="M29" s="5"/>
      <c r="N29" s="22"/>
    </row>
    <row r="30" spans="1:14" ht="12.75" customHeight="1">
      <c r="A30" s="125"/>
      <c r="B30" s="122"/>
      <c r="C30" s="122"/>
      <c r="D30" s="5" t="s">
        <v>55</v>
      </c>
      <c r="E30" s="13">
        <v>1533</v>
      </c>
      <c r="F30" s="13">
        <v>1487</v>
      </c>
      <c r="G30" s="13">
        <v>1632</v>
      </c>
      <c r="H30" s="6">
        <f t="shared" si="3"/>
        <v>-0.030006523157208087</v>
      </c>
      <c r="I30" s="6">
        <f t="shared" si="4"/>
        <v>0.09751176866173504</v>
      </c>
      <c r="J30" s="6">
        <v>0.48</v>
      </c>
      <c r="K30" s="6">
        <v>0.306</v>
      </c>
      <c r="L30" s="6">
        <v>0.215</v>
      </c>
      <c r="M30" s="5">
        <v>135</v>
      </c>
      <c r="N30" s="22">
        <f t="shared" si="5"/>
        <v>12.088888888888889</v>
      </c>
    </row>
    <row r="31" spans="1:14" ht="12.75" customHeight="1">
      <c r="A31" s="125"/>
      <c r="B31" s="122"/>
      <c r="C31" s="122"/>
      <c r="D31" s="5" t="s">
        <v>56</v>
      </c>
      <c r="E31" s="13">
        <v>1254</v>
      </c>
      <c r="F31" s="13">
        <v>1189</v>
      </c>
      <c r="G31" s="13">
        <v>1128</v>
      </c>
      <c r="H31" s="6">
        <f t="shared" si="3"/>
        <v>-0.051834130781499205</v>
      </c>
      <c r="I31" s="6">
        <f t="shared" si="4"/>
        <v>-0.051303616484440706</v>
      </c>
      <c r="J31" s="6">
        <v>0.593</v>
      </c>
      <c r="K31" s="6">
        <v>0.232</v>
      </c>
      <c r="L31" s="6">
        <v>0.176</v>
      </c>
      <c r="M31" s="5">
        <v>122.3</v>
      </c>
      <c r="N31" s="22">
        <f t="shared" si="5"/>
        <v>9.223221586263287</v>
      </c>
    </row>
    <row r="32" spans="1:14" ht="12.75" customHeight="1">
      <c r="A32" s="125"/>
      <c r="B32" s="122"/>
      <c r="C32" s="122"/>
      <c r="D32" s="3" t="s">
        <v>218</v>
      </c>
      <c r="E32" s="14">
        <v>832</v>
      </c>
      <c r="F32" s="14">
        <v>844</v>
      </c>
      <c r="G32" s="14">
        <v>824</v>
      </c>
      <c r="H32" s="4">
        <f t="shared" si="3"/>
        <v>0.014423076923076924</v>
      </c>
      <c r="I32" s="4">
        <f t="shared" si="4"/>
        <v>-0.023696682464454975</v>
      </c>
      <c r="J32" s="4">
        <v>0.231</v>
      </c>
      <c r="K32" s="4">
        <v>0.675</v>
      </c>
      <c r="L32" s="4">
        <v>0.095</v>
      </c>
      <c r="M32" s="3">
        <v>78.4</v>
      </c>
      <c r="N32" s="23">
        <f t="shared" si="5"/>
        <v>10.510204081632653</v>
      </c>
    </row>
    <row r="33" spans="1:14" ht="12.75" customHeight="1">
      <c r="A33" s="125"/>
      <c r="B33" s="122"/>
      <c r="C33" s="122"/>
      <c r="D33" s="5" t="s">
        <v>57</v>
      </c>
      <c r="E33" s="13">
        <v>3115</v>
      </c>
      <c r="F33" s="13">
        <v>3877</v>
      </c>
      <c r="G33" s="13">
        <v>4060</v>
      </c>
      <c r="H33" s="6">
        <f aca="true" t="shared" si="6" ref="H33:I36">+(F33-E33)/E33</f>
        <v>0.2446227929373997</v>
      </c>
      <c r="I33" s="6">
        <f t="shared" si="6"/>
        <v>0.0472014444157854</v>
      </c>
      <c r="J33" s="6">
        <v>0.262</v>
      </c>
      <c r="K33" s="6">
        <v>0.488</v>
      </c>
      <c r="L33" s="6">
        <v>0.25</v>
      </c>
      <c r="M33" s="5">
        <v>114.2</v>
      </c>
      <c r="N33" s="22">
        <f>+G33/M33</f>
        <v>35.551663747810856</v>
      </c>
    </row>
    <row r="34" spans="1:14" ht="12.75" customHeight="1">
      <c r="A34" s="125"/>
      <c r="B34" s="122"/>
      <c r="C34" s="122"/>
      <c r="D34" s="3" t="s">
        <v>226</v>
      </c>
      <c r="E34" s="14">
        <v>2318</v>
      </c>
      <c r="F34" s="14">
        <v>2600</v>
      </c>
      <c r="G34" s="14">
        <v>2581</v>
      </c>
      <c r="H34" s="4">
        <f t="shared" si="6"/>
        <v>0.12165660051768766</v>
      </c>
      <c r="I34" s="4">
        <f t="shared" si="6"/>
        <v>-0.007307692307692308</v>
      </c>
      <c r="J34" s="4">
        <v>0.352</v>
      </c>
      <c r="K34" s="4">
        <v>0.421</v>
      </c>
      <c r="L34" s="4">
        <v>0.226</v>
      </c>
      <c r="M34" s="3">
        <v>97.3</v>
      </c>
      <c r="N34" s="23">
        <f>+G34/M34</f>
        <v>26.526207605344297</v>
      </c>
    </row>
    <row r="35" spans="1:14" ht="12.75" customHeight="1">
      <c r="A35" s="125"/>
      <c r="B35" s="122"/>
      <c r="C35" s="122"/>
      <c r="D35" s="3" t="s">
        <v>227</v>
      </c>
      <c r="E35" s="14">
        <v>504</v>
      </c>
      <c r="F35" s="14">
        <v>508</v>
      </c>
      <c r="G35" s="14">
        <v>610</v>
      </c>
      <c r="H35" s="4">
        <f t="shared" si="6"/>
        <v>0.007936507936507936</v>
      </c>
      <c r="I35" s="4">
        <f t="shared" si="6"/>
        <v>0.20078740157480315</v>
      </c>
      <c r="J35" s="4">
        <v>0.144</v>
      </c>
      <c r="K35" s="4">
        <v>0.575</v>
      </c>
      <c r="L35" s="4">
        <v>0.281</v>
      </c>
      <c r="M35" s="3">
        <v>37.1</v>
      </c>
      <c r="N35" s="23">
        <f>+G35/M35</f>
        <v>16.442048517520217</v>
      </c>
    </row>
    <row r="36" spans="1:14" ht="12.75" customHeight="1">
      <c r="A36" s="125"/>
      <c r="B36" s="122"/>
      <c r="C36" s="122"/>
      <c r="D36" s="53" t="s">
        <v>228</v>
      </c>
      <c r="E36" s="54">
        <v>3390</v>
      </c>
      <c r="F36" s="54">
        <v>3636</v>
      </c>
      <c r="G36" s="54">
        <v>3962</v>
      </c>
      <c r="H36" s="6">
        <f t="shared" si="6"/>
        <v>0.07256637168141593</v>
      </c>
      <c r="I36" s="6">
        <f t="shared" si="6"/>
        <v>0.08965896589658966</v>
      </c>
      <c r="J36" s="55">
        <v>0.288</v>
      </c>
      <c r="K36" s="55">
        <v>0.465</v>
      </c>
      <c r="L36" s="55">
        <v>0.246</v>
      </c>
      <c r="M36" s="53">
        <v>134.3</v>
      </c>
      <c r="N36" s="22">
        <f>+G36/M36</f>
        <v>29.501116902457184</v>
      </c>
    </row>
    <row r="37" spans="1:14" s="1" customFormat="1" ht="13.5" customHeight="1" thickBot="1">
      <c r="A37" s="126"/>
      <c r="B37" s="123"/>
      <c r="C37" s="123"/>
      <c r="D37" s="46" t="s">
        <v>9</v>
      </c>
      <c r="E37" s="47">
        <f>SUM(E26:E36)</f>
        <v>16506</v>
      </c>
      <c r="F37" s="47">
        <f>SUM(F26:F36)</f>
        <v>17233</v>
      </c>
      <c r="G37" s="47">
        <f>SUM(G26:G36)</f>
        <v>18440</v>
      </c>
      <c r="H37" s="48">
        <f t="shared" si="3"/>
        <v>0.04404458984611656</v>
      </c>
      <c r="I37" s="48">
        <f t="shared" si="4"/>
        <v>0.07004003945917717</v>
      </c>
      <c r="J37" s="48">
        <v>0.324</v>
      </c>
      <c r="K37" s="48">
        <v>0.433</v>
      </c>
      <c r="L37" s="48">
        <v>0.243</v>
      </c>
      <c r="M37" s="52">
        <f>SUM(M26:M36)</f>
        <v>1260.1999999999998</v>
      </c>
      <c r="N37" s="49">
        <f>+G37/M37</f>
        <v>14.632598000317412</v>
      </c>
    </row>
    <row r="38" spans="10:12" ht="11.25">
      <c r="J38" s="30"/>
      <c r="K38" s="30"/>
      <c r="L38" s="30"/>
    </row>
    <row r="39" spans="10:14" s="34" customFormat="1" ht="11.25">
      <c r="J39" s="42"/>
      <c r="K39" s="42"/>
      <c r="L39" s="42"/>
      <c r="N39" s="43"/>
    </row>
    <row r="40" spans="10:14" s="34" customFormat="1" ht="11.25">
      <c r="J40" s="42"/>
      <c r="K40" s="42"/>
      <c r="L40" s="42"/>
      <c r="N40" s="43"/>
    </row>
    <row r="41" spans="10:12" ht="11.25">
      <c r="J41" s="30"/>
      <c r="K41" s="30"/>
      <c r="L41" s="30"/>
    </row>
    <row r="42" spans="10:12" ht="11.25">
      <c r="J42" s="30"/>
      <c r="K42" s="30"/>
      <c r="L42" s="30"/>
    </row>
    <row r="43" spans="1:12" ht="11.25">
      <c r="A43" s="1" t="s">
        <v>12</v>
      </c>
      <c r="J43" s="30"/>
      <c r="K43" s="30"/>
      <c r="L43" s="30"/>
    </row>
    <row r="44" spans="10:12" ht="12" thickBot="1">
      <c r="J44" s="30"/>
      <c r="K44" s="30"/>
      <c r="L44" s="30"/>
    </row>
    <row r="45" spans="1:14" ht="33.75" customHeight="1">
      <c r="A45" s="124" t="s">
        <v>224</v>
      </c>
      <c r="B45" s="190" t="s">
        <v>21</v>
      </c>
      <c r="C45" s="190" t="s">
        <v>58</v>
      </c>
      <c r="D45" s="190" t="s">
        <v>14</v>
      </c>
      <c r="E45" s="193" t="s">
        <v>0</v>
      </c>
      <c r="F45" s="193"/>
      <c r="G45" s="193"/>
      <c r="H45" s="193"/>
      <c r="I45" s="193"/>
      <c r="J45" s="197" t="s">
        <v>10</v>
      </c>
      <c r="K45" s="197"/>
      <c r="L45" s="197"/>
      <c r="M45" s="151" t="s">
        <v>11</v>
      </c>
      <c r="N45" s="191" t="s">
        <v>220</v>
      </c>
    </row>
    <row r="46" spans="1:14" ht="33.75">
      <c r="A46" s="125"/>
      <c r="B46" s="122"/>
      <c r="C46" s="122"/>
      <c r="D46" s="127"/>
      <c r="E46" s="7">
        <v>1971</v>
      </c>
      <c r="F46" s="7">
        <v>1981</v>
      </c>
      <c r="G46" s="7">
        <v>1991</v>
      </c>
      <c r="H46" s="8" t="s">
        <v>1</v>
      </c>
      <c r="I46" s="8" t="s">
        <v>2</v>
      </c>
      <c r="J46" s="31" t="s">
        <v>3</v>
      </c>
      <c r="K46" s="31" t="s">
        <v>4</v>
      </c>
      <c r="L46" s="31" t="s">
        <v>5</v>
      </c>
      <c r="M46" s="194"/>
      <c r="N46" s="192"/>
    </row>
    <row r="47" spans="1:14" ht="12.75" customHeight="1">
      <c r="A47" s="125"/>
      <c r="B47" s="122"/>
      <c r="C47" s="122"/>
      <c r="D47" s="5" t="s">
        <v>59</v>
      </c>
      <c r="E47" s="13"/>
      <c r="F47" s="13">
        <v>3866</v>
      </c>
      <c r="G47" s="13">
        <v>3940</v>
      </c>
      <c r="H47" s="6" t="e">
        <f aca="true" t="shared" si="7" ref="H47:I52">+(F47-E47)/E47</f>
        <v>#DIV/0!</v>
      </c>
      <c r="I47" s="6">
        <f t="shared" si="7"/>
        <v>0.019141231246766685</v>
      </c>
      <c r="J47" s="6">
        <v>0.371</v>
      </c>
      <c r="K47" s="6">
        <v>0.289</v>
      </c>
      <c r="L47" s="6">
        <v>0.34</v>
      </c>
      <c r="M47" s="26">
        <v>126.5</v>
      </c>
      <c r="N47" s="22">
        <f aca="true" t="shared" si="8" ref="N47:N52">+G47/M47</f>
        <v>31.14624505928854</v>
      </c>
    </row>
    <row r="48" spans="1:14" ht="12.75" customHeight="1">
      <c r="A48" s="125"/>
      <c r="B48" s="122"/>
      <c r="C48" s="122"/>
      <c r="D48" s="5" t="s">
        <v>219</v>
      </c>
      <c r="E48" s="13">
        <v>2921</v>
      </c>
      <c r="F48" s="13">
        <v>2313</v>
      </c>
      <c r="G48" s="13">
        <v>2480</v>
      </c>
      <c r="H48" s="6">
        <f t="shared" si="7"/>
        <v>-0.2081478945566587</v>
      </c>
      <c r="I48" s="6">
        <f t="shared" si="7"/>
        <v>0.07220060527453523</v>
      </c>
      <c r="J48" s="6">
        <v>0.591</v>
      </c>
      <c r="K48" s="6">
        <v>0.193</v>
      </c>
      <c r="L48" s="6">
        <v>0.216</v>
      </c>
      <c r="M48" s="26">
        <v>200</v>
      </c>
      <c r="N48" s="22">
        <f t="shared" si="8"/>
        <v>12.4</v>
      </c>
    </row>
    <row r="49" spans="1:14" ht="12.75" customHeight="1">
      <c r="A49" s="125"/>
      <c r="B49" s="122"/>
      <c r="C49" s="122"/>
      <c r="D49" s="3" t="s">
        <v>60</v>
      </c>
      <c r="E49" s="14">
        <v>3200</v>
      </c>
      <c r="F49" s="14">
        <v>3105</v>
      </c>
      <c r="G49" s="14">
        <v>2653</v>
      </c>
      <c r="H49" s="4">
        <f t="shared" si="7"/>
        <v>-0.0296875</v>
      </c>
      <c r="I49" s="4">
        <f t="shared" si="7"/>
        <v>-0.14557165861513688</v>
      </c>
      <c r="J49" s="4">
        <v>0.807</v>
      </c>
      <c r="K49" s="4">
        <v>0.06</v>
      </c>
      <c r="L49" s="4">
        <v>0.133</v>
      </c>
      <c r="M49" s="27">
        <v>112.9</v>
      </c>
      <c r="N49" s="23">
        <f t="shared" si="8"/>
        <v>23.498671390611158</v>
      </c>
    </row>
    <row r="50" spans="1:14" ht="12.75" customHeight="1">
      <c r="A50" s="125"/>
      <c r="B50" s="122"/>
      <c r="C50" s="122"/>
      <c r="D50" s="5" t="s">
        <v>61</v>
      </c>
      <c r="E50" s="13">
        <v>5722</v>
      </c>
      <c r="F50" s="13">
        <v>4809</v>
      </c>
      <c r="G50" s="13">
        <v>6066</v>
      </c>
      <c r="H50" s="6">
        <f>+(F50-E50)/E50</f>
        <v>-0.15955959454736107</v>
      </c>
      <c r="I50" s="6">
        <f>+(G50-F50)/F50</f>
        <v>0.2613849033063007</v>
      </c>
      <c r="J50" s="6">
        <v>0.785</v>
      </c>
      <c r="K50" s="6">
        <v>0.075</v>
      </c>
      <c r="L50" s="6">
        <v>0.141</v>
      </c>
      <c r="M50" s="26">
        <v>219.3</v>
      </c>
      <c r="N50" s="22">
        <f>+G50/M50</f>
        <v>27.660738714090286</v>
      </c>
    </row>
    <row r="51" spans="1:14" ht="12.75" customHeight="1">
      <c r="A51" s="125"/>
      <c r="B51" s="122"/>
      <c r="C51" s="122"/>
      <c r="D51" s="5" t="s">
        <v>62</v>
      </c>
      <c r="E51" s="13">
        <v>5356</v>
      </c>
      <c r="F51" s="13">
        <v>5687</v>
      </c>
      <c r="G51" s="13">
        <v>5703</v>
      </c>
      <c r="H51" s="6">
        <f>+(F51-E51)/E51</f>
        <v>0.06179985063480209</v>
      </c>
      <c r="I51" s="6">
        <f>+(G51-F51)/F51</f>
        <v>0.002813434148056972</v>
      </c>
      <c r="J51" s="6">
        <v>0.801</v>
      </c>
      <c r="K51" s="6">
        <v>0.094</v>
      </c>
      <c r="L51" s="6">
        <v>0.105</v>
      </c>
      <c r="M51" s="26">
        <v>160.7</v>
      </c>
      <c r="N51" s="22">
        <f>+G51/M51</f>
        <v>35.488487865588056</v>
      </c>
    </row>
    <row r="52" spans="1:14" s="1" customFormat="1" ht="13.5" customHeight="1" thickBot="1">
      <c r="A52" s="126"/>
      <c r="B52" s="123"/>
      <c r="C52" s="123"/>
      <c r="D52" s="46" t="s">
        <v>9</v>
      </c>
      <c r="E52" s="47">
        <f>SUM(E47:E51)</f>
        <v>17199</v>
      </c>
      <c r="F52" s="47">
        <f>SUM(F47:F51)</f>
        <v>19780</v>
      </c>
      <c r="G52" s="47">
        <f>SUM(G47:G51)</f>
        <v>20842</v>
      </c>
      <c r="H52" s="48">
        <f t="shared" si="7"/>
        <v>0.15006686435257863</v>
      </c>
      <c r="I52" s="48">
        <f t="shared" si="7"/>
        <v>0.05369059656218402</v>
      </c>
      <c r="J52" s="48">
        <v>0.716</v>
      </c>
      <c r="K52" s="48">
        <v>0.121</v>
      </c>
      <c r="L52" s="48">
        <v>0.163</v>
      </c>
      <c r="M52" s="50">
        <f>SUM(M47:M51)</f>
        <v>819.4000000000001</v>
      </c>
      <c r="N52" s="49">
        <f t="shared" si="8"/>
        <v>25.435684647302903</v>
      </c>
    </row>
    <row r="54" ht="11.25">
      <c r="A54" s="34"/>
    </row>
  </sheetData>
  <mergeCells count="24">
    <mergeCell ref="N3:N4"/>
    <mergeCell ref="N24:N25"/>
    <mergeCell ref="N45:N46"/>
    <mergeCell ref="A3:A18"/>
    <mergeCell ref="B3:B18"/>
    <mergeCell ref="C3:C18"/>
    <mergeCell ref="J45:L45"/>
    <mergeCell ref="M45:M46"/>
    <mergeCell ref="D24:D25"/>
    <mergeCell ref="E24:I24"/>
    <mergeCell ref="J24:L24"/>
    <mergeCell ref="M24:M25"/>
    <mergeCell ref="D45:D46"/>
    <mergeCell ref="E45:I45"/>
    <mergeCell ref="D3:D4"/>
    <mergeCell ref="E3:I3"/>
    <mergeCell ref="J3:L3"/>
    <mergeCell ref="M3:M4"/>
    <mergeCell ref="A24:A37"/>
    <mergeCell ref="B24:B37"/>
    <mergeCell ref="C24:C37"/>
    <mergeCell ref="A45:A52"/>
    <mergeCell ref="B45:B52"/>
    <mergeCell ref="C45:C52"/>
  </mergeCells>
  <printOptions horizontalCentered="1" verticalCentered="1"/>
  <pageMargins left="0.46" right="0.4724409448818898" top="0.984251968503937" bottom="0.984251968503937" header="0.5118110236220472" footer="0.5118110236220472"/>
  <pageSetup horizontalDpi="300" verticalDpi="300" orientation="landscape" paperSize="9" r:id="rId1"/>
  <rowBreaks count="2" manualBreakCount="2">
    <brk id="20" max="255" man="1"/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35">
      <selection activeCell="D39" sqref="D39"/>
    </sheetView>
  </sheetViews>
  <sheetFormatPr defaultColWidth="9.00390625" defaultRowHeight="12.75"/>
  <cols>
    <col min="1" max="1" width="11.875" style="2" customWidth="1"/>
    <col min="2" max="2" width="5.00390625" style="2" customWidth="1"/>
    <col min="3" max="3" width="10.875" style="2" customWidth="1"/>
    <col min="4" max="4" width="14.125" style="2" customWidth="1"/>
    <col min="5" max="5" width="6.875" style="2" customWidth="1"/>
    <col min="6" max="9" width="9.125" style="2" customWidth="1"/>
    <col min="10" max="12" width="9.125" style="30" customWidth="1"/>
    <col min="13" max="13" width="9.125" style="33" customWidth="1"/>
    <col min="14" max="14" width="12.625" style="32" customWidth="1"/>
    <col min="15" max="16384" width="9.125" style="2" customWidth="1"/>
  </cols>
  <sheetData>
    <row r="1" ht="11.25">
      <c r="A1" s="1" t="s">
        <v>63</v>
      </c>
    </row>
    <row r="2" ht="12" thickBot="1"/>
    <row r="3" spans="1:14" ht="33.75" customHeight="1">
      <c r="A3" s="124" t="s">
        <v>225</v>
      </c>
      <c r="B3" s="190" t="s">
        <v>7</v>
      </c>
      <c r="C3" s="190" t="s">
        <v>64</v>
      </c>
      <c r="D3" s="190" t="s">
        <v>14</v>
      </c>
      <c r="E3" s="193" t="s">
        <v>0</v>
      </c>
      <c r="F3" s="193"/>
      <c r="G3" s="193"/>
      <c r="H3" s="193"/>
      <c r="I3" s="193"/>
      <c r="J3" s="197" t="s">
        <v>10</v>
      </c>
      <c r="K3" s="197"/>
      <c r="L3" s="197"/>
      <c r="M3" s="198" t="s">
        <v>11</v>
      </c>
      <c r="N3" s="191" t="s">
        <v>220</v>
      </c>
    </row>
    <row r="4" spans="1:14" ht="33.75">
      <c r="A4" s="125"/>
      <c r="B4" s="122"/>
      <c r="C4" s="122"/>
      <c r="D4" s="127"/>
      <c r="E4" s="7">
        <v>1971</v>
      </c>
      <c r="F4" s="7">
        <v>1981</v>
      </c>
      <c r="G4" s="7">
        <v>1991</v>
      </c>
      <c r="H4" s="8" t="s">
        <v>1</v>
      </c>
      <c r="I4" s="8" t="s">
        <v>2</v>
      </c>
      <c r="J4" s="31" t="s">
        <v>3</v>
      </c>
      <c r="K4" s="31" t="s">
        <v>4</v>
      </c>
      <c r="L4" s="31" t="s">
        <v>5</v>
      </c>
      <c r="M4" s="199"/>
      <c r="N4" s="192"/>
    </row>
    <row r="5" spans="1:14" ht="12.75" customHeight="1">
      <c r="A5" s="125"/>
      <c r="B5" s="122"/>
      <c r="C5" s="122"/>
      <c r="D5" s="5" t="s">
        <v>65</v>
      </c>
      <c r="E5" s="13">
        <v>1738</v>
      </c>
      <c r="F5" s="13">
        <v>2176</v>
      </c>
      <c r="G5" s="13">
        <v>2108</v>
      </c>
      <c r="H5" s="6">
        <f aca="true" t="shared" si="0" ref="H5:I10">+(F5-E5)/E5</f>
        <v>0.2520138089758343</v>
      </c>
      <c r="I5" s="6">
        <f t="shared" si="0"/>
        <v>-0.03125</v>
      </c>
      <c r="J5" s="6">
        <v>0.323</v>
      </c>
      <c r="K5" s="6">
        <v>0.337</v>
      </c>
      <c r="L5" s="6">
        <v>0.34</v>
      </c>
      <c r="M5" s="26">
        <v>137.1</v>
      </c>
      <c r="N5" s="22">
        <f aca="true" t="shared" si="1" ref="N5:N10">+G5/M5</f>
        <v>15.375638220277171</v>
      </c>
    </row>
    <row r="6" spans="1:14" ht="12.75" customHeight="1">
      <c r="A6" s="125"/>
      <c r="B6" s="122"/>
      <c r="C6" s="122"/>
      <c r="D6" s="3" t="s">
        <v>66</v>
      </c>
      <c r="E6" s="14">
        <v>2955</v>
      </c>
      <c r="F6" s="14">
        <v>3469</v>
      </c>
      <c r="G6" s="14">
        <v>3326</v>
      </c>
      <c r="H6" s="4">
        <f t="shared" si="0"/>
        <v>0.1739424703891709</v>
      </c>
      <c r="I6" s="4">
        <f t="shared" si="0"/>
        <v>-0.041222254251945804</v>
      </c>
      <c r="J6" s="4">
        <v>0.259</v>
      </c>
      <c r="K6" s="4">
        <v>0.303</v>
      </c>
      <c r="L6" s="4">
        <v>0.438</v>
      </c>
      <c r="M6" s="27">
        <v>255.9</v>
      </c>
      <c r="N6" s="23">
        <f t="shared" si="1"/>
        <v>12.99726455646737</v>
      </c>
    </row>
    <row r="7" spans="1:14" ht="12.75" customHeight="1">
      <c r="A7" s="125"/>
      <c r="B7" s="122"/>
      <c r="C7" s="122"/>
      <c r="D7" s="12" t="s">
        <v>67</v>
      </c>
      <c r="E7" s="16">
        <v>1058</v>
      </c>
      <c r="F7" s="16">
        <v>825</v>
      </c>
      <c r="G7" s="16">
        <v>743</v>
      </c>
      <c r="H7" s="4">
        <f aca="true" t="shared" si="2" ref="H7:I9">+(F7-E7)/E7</f>
        <v>-0.22022684310018903</v>
      </c>
      <c r="I7" s="4">
        <f t="shared" si="2"/>
        <v>-0.0993939393939394</v>
      </c>
      <c r="J7" s="9">
        <v>0.242</v>
      </c>
      <c r="K7" s="9">
        <v>0.217</v>
      </c>
      <c r="L7" s="9">
        <v>0.542</v>
      </c>
      <c r="M7" s="29">
        <v>56.7</v>
      </c>
      <c r="N7" s="23">
        <f t="shared" si="1"/>
        <v>13.10405643738977</v>
      </c>
    </row>
    <row r="8" spans="1:14" ht="12.75" customHeight="1">
      <c r="A8" s="125"/>
      <c r="B8" s="122"/>
      <c r="C8" s="122"/>
      <c r="D8" s="12" t="s">
        <v>229</v>
      </c>
      <c r="E8" s="16">
        <v>2484</v>
      </c>
      <c r="F8" s="16">
        <v>2818</v>
      </c>
      <c r="G8" s="16">
        <v>2845</v>
      </c>
      <c r="H8" s="4">
        <f t="shared" si="2"/>
        <v>0.13446054750402575</v>
      </c>
      <c r="I8" s="4">
        <f t="shared" si="2"/>
        <v>0.00958126330731015</v>
      </c>
      <c r="J8" s="9">
        <v>0.336</v>
      </c>
      <c r="K8" s="9">
        <v>0.294</v>
      </c>
      <c r="L8" s="9">
        <v>0.37</v>
      </c>
      <c r="M8" s="29">
        <v>241.3</v>
      </c>
      <c r="N8" s="23">
        <f t="shared" si="1"/>
        <v>11.790302527973477</v>
      </c>
    </row>
    <row r="9" spans="1:14" ht="12.75" customHeight="1">
      <c r="A9" s="125"/>
      <c r="B9" s="122"/>
      <c r="C9" s="122"/>
      <c r="D9" s="12" t="s">
        <v>230</v>
      </c>
      <c r="E9" s="16">
        <v>135</v>
      </c>
      <c r="F9" s="16">
        <v>257</v>
      </c>
      <c r="G9" s="16">
        <v>265</v>
      </c>
      <c r="H9" s="4">
        <f t="shared" si="2"/>
        <v>0.9037037037037037</v>
      </c>
      <c r="I9" s="4">
        <f t="shared" si="2"/>
        <v>0.0311284046692607</v>
      </c>
      <c r="J9" s="9">
        <v>0.154</v>
      </c>
      <c r="K9" s="9">
        <v>0.442</v>
      </c>
      <c r="L9" s="9">
        <v>0.404</v>
      </c>
      <c r="M9" s="29">
        <v>48.2</v>
      </c>
      <c r="N9" s="23">
        <f t="shared" si="1"/>
        <v>5.4979253112033195</v>
      </c>
    </row>
    <row r="10" spans="1:14" s="1" customFormat="1" ht="23.25" thickBot="1">
      <c r="A10" s="126"/>
      <c r="B10" s="123"/>
      <c r="C10" s="123"/>
      <c r="D10" s="46" t="s">
        <v>9</v>
      </c>
      <c r="E10" s="47">
        <f>SUM(E5:E9)</f>
        <v>8370</v>
      </c>
      <c r="F10" s="47">
        <f>SUM(F5:F9)</f>
        <v>9545</v>
      </c>
      <c r="G10" s="47">
        <f>SUM(G5:G9)</f>
        <v>9287</v>
      </c>
      <c r="H10" s="48">
        <f t="shared" si="0"/>
        <v>0.14038231780167265</v>
      </c>
      <c r="I10" s="48">
        <f t="shared" si="0"/>
        <v>-0.027029858564693556</v>
      </c>
      <c r="J10" s="48">
        <v>0.301</v>
      </c>
      <c r="K10" s="48">
        <v>0.306</v>
      </c>
      <c r="L10" s="48">
        <v>0.393</v>
      </c>
      <c r="M10" s="50">
        <f>SUM(M5:M9)</f>
        <v>739.2</v>
      </c>
      <c r="N10" s="49">
        <f t="shared" si="1"/>
        <v>12.56358225108225</v>
      </c>
    </row>
    <row r="12" ht="11.25">
      <c r="A12" s="34"/>
    </row>
    <row r="13" ht="11.25">
      <c r="A13" s="34"/>
    </row>
    <row r="15" ht="11.25">
      <c r="A15" s="1" t="s">
        <v>63</v>
      </c>
    </row>
    <row r="16" ht="12" thickBot="1"/>
    <row r="17" spans="1:14" ht="33.75" customHeight="1">
      <c r="A17" s="124" t="s">
        <v>225</v>
      </c>
      <c r="B17" s="190" t="s">
        <v>22</v>
      </c>
      <c r="C17" s="190" t="s">
        <v>68</v>
      </c>
      <c r="D17" s="190" t="s">
        <v>14</v>
      </c>
      <c r="E17" s="193" t="s">
        <v>0</v>
      </c>
      <c r="F17" s="193"/>
      <c r="G17" s="193"/>
      <c r="H17" s="193"/>
      <c r="I17" s="193"/>
      <c r="J17" s="197" t="s">
        <v>10</v>
      </c>
      <c r="K17" s="197"/>
      <c r="L17" s="197"/>
      <c r="M17" s="198" t="s">
        <v>11</v>
      </c>
      <c r="N17" s="191" t="s">
        <v>220</v>
      </c>
    </row>
    <row r="18" spans="1:14" ht="33.75">
      <c r="A18" s="200"/>
      <c r="B18" s="195"/>
      <c r="C18" s="195"/>
      <c r="D18" s="127"/>
      <c r="E18" s="7">
        <v>1971</v>
      </c>
      <c r="F18" s="7">
        <v>1981</v>
      </c>
      <c r="G18" s="7">
        <v>1991</v>
      </c>
      <c r="H18" s="8" t="s">
        <v>1</v>
      </c>
      <c r="I18" s="8" t="s">
        <v>2</v>
      </c>
      <c r="J18" s="31" t="s">
        <v>3</v>
      </c>
      <c r="K18" s="31" t="s">
        <v>4</v>
      </c>
      <c r="L18" s="31" t="s">
        <v>5</v>
      </c>
      <c r="M18" s="199"/>
      <c r="N18" s="192"/>
    </row>
    <row r="19" spans="1:14" ht="11.25">
      <c r="A19" s="200"/>
      <c r="B19" s="195"/>
      <c r="C19" s="195"/>
      <c r="D19" s="5" t="s">
        <v>69</v>
      </c>
      <c r="E19" s="13">
        <v>7077</v>
      </c>
      <c r="F19" s="13">
        <v>9080</v>
      </c>
      <c r="G19" s="13">
        <v>9758</v>
      </c>
      <c r="H19" s="6">
        <f aca="true" t="shared" si="3" ref="H19:I21">+(F19-E19)/E19</f>
        <v>0.2830295322876925</v>
      </c>
      <c r="I19" s="6">
        <f t="shared" si="3"/>
        <v>0.07466960352422908</v>
      </c>
      <c r="J19" s="6">
        <v>0.338</v>
      </c>
      <c r="K19" s="6">
        <v>0.275</v>
      </c>
      <c r="L19" s="6">
        <v>0.387</v>
      </c>
      <c r="M19" s="26">
        <v>502.6</v>
      </c>
      <c r="N19" s="22">
        <f>+G19/M19</f>
        <v>19.415041782729805</v>
      </c>
    </row>
    <row r="20" spans="1:14" ht="11.25">
      <c r="A20" s="200"/>
      <c r="B20" s="195"/>
      <c r="C20" s="195"/>
      <c r="D20" s="3" t="s">
        <v>70</v>
      </c>
      <c r="E20" s="14">
        <v>2028</v>
      </c>
      <c r="F20" s="14">
        <v>1886</v>
      </c>
      <c r="G20" s="14">
        <v>2074</v>
      </c>
      <c r="H20" s="4">
        <f t="shared" si="3"/>
        <v>-0.07001972386587771</v>
      </c>
      <c r="I20" s="4">
        <f t="shared" si="3"/>
        <v>0.09968186638388123</v>
      </c>
      <c r="J20" s="4">
        <v>0.673</v>
      </c>
      <c r="K20" s="4">
        <v>0.149</v>
      </c>
      <c r="L20" s="4">
        <v>0.178</v>
      </c>
      <c r="M20" s="27">
        <v>87.8</v>
      </c>
      <c r="N20" s="23">
        <f>+G20/M20</f>
        <v>23.621867881548976</v>
      </c>
    </row>
    <row r="21" spans="1:14" s="1" customFormat="1" ht="23.25" thickBot="1">
      <c r="A21" s="201"/>
      <c r="B21" s="196"/>
      <c r="C21" s="196"/>
      <c r="D21" s="46" t="s">
        <v>9</v>
      </c>
      <c r="E21" s="47">
        <f>+E19+E20</f>
        <v>9105</v>
      </c>
      <c r="F21" s="47">
        <f>+F19+F20</f>
        <v>10966</v>
      </c>
      <c r="G21" s="47">
        <f>+G19+G20</f>
        <v>11832</v>
      </c>
      <c r="H21" s="48">
        <f t="shared" si="3"/>
        <v>0.2043931905546403</v>
      </c>
      <c r="I21" s="48">
        <f t="shared" si="3"/>
        <v>0.07897136604048878</v>
      </c>
      <c r="J21" s="48">
        <v>0.401</v>
      </c>
      <c r="K21" s="48">
        <v>0.251</v>
      </c>
      <c r="L21" s="48">
        <v>0.347</v>
      </c>
      <c r="M21" s="50">
        <f>+M19+M20</f>
        <v>590.4</v>
      </c>
      <c r="N21" s="49">
        <f>+G21/M21</f>
        <v>20.040650406504067</v>
      </c>
    </row>
    <row r="23" ht="11.25">
      <c r="A23" s="34"/>
    </row>
    <row r="26" ht="11.25">
      <c r="A26" s="1" t="s">
        <v>63</v>
      </c>
    </row>
    <row r="27" ht="12" thickBot="1"/>
    <row r="28" spans="1:14" ht="33.75" customHeight="1">
      <c r="A28" s="124" t="s">
        <v>224</v>
      </c>
      <c r="B28" s="190" t="s">
        <v>21</v>
      </c>
      <c r="C28" s="190" t="s">
        <v>71</v>
      </c>
      <c r="D28" s="190" t="s">
        <v>14</v>
      </c>
      <c r="E28" s="193" t="s">
        <v>0</v>
      </c>
      <c r="F28" s="193"/>
      <c r="G28" s="193"/>
      <c r="H28" s="193"/>
      <c r="I28" s="193"/>
      <c r="J28" s="197" t="s">
        <v>10</v>
      </c>
      <c r="K28" s="197"/>
      <c r="L28" s="197"/>
      <c r="M28" s="198" t="s">
        <v>11</v>
      </c>
      <c r="N28" s="191" t="s">
        <v>220</v>
      </c>
    </row>
    <row r="29" spans="1:14" ht="33.75">
      <c r="A29" s="125"/>
      <c r="B29" s="122"/>
      <c r="C29" s="122"/>
      <c r="D29" s="127"/>
      <c r="E29" s="7">
        <v>1971</v>
      </c>
      <c r="F29" s="7">
        <v>1981</v>
      </c>
      <c r="G29" s="7">
        <v>1991</v>
      </c>
      <c r="H29" s="8" t="s">
        <v>1</v>
      </c>
      <c r="I29" s="8" t="s">
        <v>2</v>
      </c>
      <c r="J29" s="31" t="s">
        <v>3</v>
      </c>
      <c r="K29" s="31" t="s">
        <v>4</v>
      </c>
      <c r="L29" s="31" t="s">
        <v>5</v>
      </c>
      <c r="M29" s="199"/>
      <c r="N29" s="192"/>
    </row>
    <row r="30" spans="1:14" ht="12.75" customHeight="1">
      <c r="A30" s="125"/>
      <c r="B30" s="122"/>
      <c r="C30" s="122"/>
      <c r="D30" s="11" t="s">
        <v>72</v>
      </c>
      <c r="E30" s="15">
        <v>1718</v>
      </c>
      <c r="F30" s="15">
        <v>1618</v>
      </c>
      <c r="G30" s="15">
        <v>1364</v>
      </c>
      <c r="H30" s="19">
        <f aca="true" t="shared" si="4" ref="H30:I35">+(F30-E30)/E30</f>
        <v>-0.05820721769499418</v>
      </c>
      <c r="I30" s="19">
        <f t="shared" si="4"/>
        <v>-0.15698393077873918</v>
      </c>
      <c r="J30" s="19">
        <v>0.396</v>
      </c>
      <c r="K30" s="19">
        <v>0.153</v>
      </c>
      <c r="L30" s="19">
        <v>0.451</v>
      </c>
      <c r="M30" s="28">
        <v>428.3</v>
      </c>
      <c r="N30" s="24">
        <f aca="true" t="shared" si="5" ref="N30:N35">+G30/M30</f>
        <v>3.184683632967546</v>
      </c>
    </row>
    <row r="31" spans="1:14" ht="12.75" customHeight="1">
      <c r="A31" s="125"/>
      <c r="B31" s="122"/>
      <c r="C31" s="122"/>
      <c r="D31" s="3" t="s">
        <v>232</v>
      </c>
      <c r="E31" s="14">
        <v>462</v>
      </c>
      <c r="F31" s="14">
        <v>404</v>
      </c>
      <c r="G31" s="14">
        <v>434</v>
      </c>
      <c r="H31" s="4">
        <f t="shared" si="4"/>
        <v>-0.12554112554112554</v>
      </c>
      <c r="I31" s="4">
        <f t="shared" si="4"/>
        <v>0.07425742574257425</v>
      </c>
      <c r="J31" s="4">
        <v>0.504</v>
      </c>
      <c r="K31" s="4">
        <v>0.244</v>
      </c>
      <c r="L31" s="4">
        <v>0.252</v>
      </c>
      <c r="M31" s="27">
        <v>53.8</v>
      </c>
      <c r="N31" s="23">
        <f t="shared" si="5"/>
        <v>8.066914498141264</v>
      </c>
    </row>
    <row r="32" spans="1:14" ht="12.75" customHeight="1">
      <c r="A32" s="125"/>
      <c r="B32" s="122"/>
      <c r="C32" s="122"/>
      <c r="D32" s="3" t="s">
        <v>231</v>
      </c>
      <c r="E32" s="14">
        <v>2343</v>
      </c>
      <c r="F32" s="14">
        <v>2329</v>
      </c>
      <c r="G32" s="14">
        <v>2286</v>
      </c>
      <c r="H32" s="4">
        <f t="shared" si="4"/>
        <v>-0.00597524541186513</v>
      </c>
      <c r="I32" s="4">
        <f t="shared" si="4"/>
        <v>-0.0184628595963933</v>
      </c>
      <c r="J32" s="4">
        <v>0.558</v>
      </c>
      <c r="K32" s="4">
        <v>0.155</v>
      </c>
      <c r="L32" s="4">
        <v>0.287</v>
      </c>
      <c r="M32" s="27">
        <v>275.6</v>
      </c>
      <c r="N32" s="23">
        <f t="shared" si="5"/>
        <v>8.294629898403482</v>
      </c>
    </row>
    <row r="33" spans="1:14" ht="12.75" customHeight="1">
      <c r="A33" s="125"/>
      <c r="B33" s="122"/>
      <c r="C33" s="122"/>
      <c r="D33" s="3" t="s">
        <v>233</v>
      </c>
      <c r="E33" s="14">
        <v>135</v>
      </c>
      <c r="F33" s="14">
        <v>190</v>
      </c>
      <c r="G33" s="14">
        <v>136</v>
      </c>
      <c r="H33" s="4">
        <f t="shared" si="4"/>
        <v>0.4074074074074074</v>
      </c>
      <c r="I33" s="4">
        <f t="shared" si="4"/>
        <v>-0.28421052631578947</v>
      </c>
      <c r="J33" s="4">
        <v>0.771</v>
      </c>
      <c r="K33" s="4">
        <v>0.042</v>
      </c>
      <c r="L33" s="4">
        <v>0.188</v>
      </c>
      <c r="M33" s="27">
        <v>51</v>
      </c>
      <c r="N33" s="23">
        <f t="shared" si="5"/>
        <v>2.6666666666666665</v>
      </c>
    </row>
    <row r="34" spans="1:14" ht="12.75" customHeight="1">
      <c r="A34" s="125"/>
      <c r="B34" s="122"/>
      <c r="C34" s="122"/>
      <c r="D34" s="3" t="s">
        <v>234</v>
      </c>
      <c r="E34" s="14">
        <v>628</v>
      </c>
      <c r="F34" s="14">
        <v>566</v>
      </c>
      <c r="G34" s="14">
        <v>604</v>
      </c>
      <c r="H34" s="4">
        <f t="shared" si="4"/>
        <v>-0.09872611464968153</v>
      </c>
      <c r="I34" s="4">
        <f t="shared" si="4"/>
        <v>0.06713780918727916</v>
      </c>
      <c r="J34" s="4">
        <v>0.108</v>
      </c>
      <c r="K34" s="4">
        <v>0.608</v>
      </c>
      <c r="L34" s="4">
        <v>0.285</v>
      </c>
      <c r="M34" s="27">
        <v>54.6</v>
      </c>
      <c r="N34" s="23">
        <f t="shared" si="5"/>
        <v>11.062271062271062</v>
      </c>
    </row>
    <row r="35" spans="1:14" s="1" customFormat="1" ht="23.25" thickBot="1">
      <c r="A35" s="126"/>
      <c r="B35" s="123"/>
      <c r="C35" s="123"/>
      <c r="D35" s="46" t="s">
        <v>9</v>
      </c>
      <c r="E35" s="47">
        <f>SUM(E30:E34)</f>
        <v>5286</v>
      </c>
      <c r="F35" s="47">
        <f>SUM(F30:F34)</f>
        <v>5107</v>
      </c>
      <c r="G35" s="47">
        <f>SUM(G30:G34)</f>
        <v>4824</v>
      </c>
      <c r="H35" s="48">
        <f t="shared" si="4"/>
        <v>-0.03386303443057132</v>
      </c>
      <c r="I35" s="48">
        <f t="shared" si="4"/>
        <v>-0.055414137458390446</v>
      </c>
      <c r="J35" s="48">
        <v>0.467</v>
      </c>
      <c r="K35" s="48">
        <v>0.208</v>
      </c>
      <c r="L35" s="48">
        <v>0.325</v>
      </c>
      <c r="M35" s="50">
        <f>SUM(M30:M34)</f>
        <v>863.3000000000001</v>
      </c>
      <c r="N35" s="49">
        <f t="shared" si="5"/>
        <v>5.587860535155797</v>
      </c>
    </row>
    <row r="37" ht="11.25">
      <c r="A37" s="34"/>
    </row>
    <row r="38" spans="10:14" s="34" customFormat="1" ht="11.25">
      <c r="J38" s="42"/>
      <c r="K38" s="42"/>
      <c r="L38" s="42"/>
      <c r="M38" s="44"/>
      <c r="N38" s="43"/>
    </row>
    <row r="39" spans="10:14" s="34" customFormat="1" ht="11.25">
      <c r="J39" s="42"/>
      <c r="K39" s="42"/>
      <c r="L39" s="42"/>
      <c r="M39" s="44"/>
      <c r="N39" s="43"/>
    </row>
    <row r="40" spans="1:14" s="34" customFormat="1" ht="11.25">
      <c r="A40" s="84" t="s">
        <v>63</v>
      </c>
      <c r="J40" s="42"/>
      <c r="K40" s="42"/>
      <c r="L40" s="42"/>
      <c r="M40" s="44"/>
      <c r="N40" s="43"/>
    </row>
    <row r="41" ht="12" thickBot="1"/>
    <row r="42" spans="1:14" ht="11.25">
      <c r="A42" s="202" t="s">
        <v>225</v>
      </c>
      <c r="B42" s="212" t="s">
        <v>111</v>
      </c>
      <c r="C42" s="212" t="s">
        <v>280</v>
      </c>
      <c r="D42" s="205" t="s">
        <v>14</v>
      </c>
      <c r="E42" s="193" t="s">
        <v>0</v>
      </c>
      <c r="F42" s="193"/>
      <c r="G42" s="193"/>
      <c r="H42" s="193"/>
      <c r="I42" s="193"/>
      <c r="J42" s="197" t="s">
        <v>10</v>
      </c>
      <c r="K42" s="197"/>
      <c r="L42" s="207"/>
      <c r="M42" s="208" t="s">
        <v>11</v>
      </c>
      <c r="N42" s="210" t="s">
        <v>220</v>
      </c>
    </row>
    <row r="43" spans="1:14" ht="33.75">
      <c r="A43" s="203"/>
      <c r="B43" s="178"/>
      <c r="C43" s="178"/>
      <c r="D43" s="206"/>
      <c r="E43" s="7">
        <v>1971</v>
      </c>
      <c r="F43" s="7">
        <v>1981</v>
      </c>
      <c r="G43" s="7">
        <v>1991</v>
      </c>
      <c r="H43" s="8" t="s">
        <v>1</v>
      </c>
      <c r="I43" s="8" t="s">
        <v>2</v>
      </c>
      <c r="J43" s="31" t="s">
        <v>3</v>
      </c>
      <c r="K43" s="31" t="s">
        <v>4</v>
      </c>
      <c r="L43" s="31" t="s">
        <v>5</v>
      </c>
      <c r="M43" s="209"/>
      <c r="N43" s="211"/>
    </row>
    <row r="44" spans="1:14" ht="12.75" customHeight="1">
      <c r="A44" s="203"/>
      <c r="B44" s="178"/>
      <c r="C44" s="178"/>
      <c r="D44" s="5" t="s">
        <v>275</v>
      </c>
      <c r="E44" s="13">
        <v>5070</v>
      </c>
      <c r="F44" s="13">
        <v>5514</v>
      </c>
      <c r="G44" s="13">
        <v>3910</v>
      </c>
      <c r="H44" s="6">
        <f>+(F44-E44)/E44</f>
        <v>0.08757396449704143</v>
      </c>
      <c r="I44" s="6">
        <f>+(G44-F44)/F44</f>
        <v>-0.29089590134203847</v>
      </c>
      <c r="J44" s="6">
        <v>0.402</v>
      </c>
      <c r="K44" s="6">
        <v>0.283</v>
      </c>
      <c r="L44" s="6">
        <v>0.313</v>
      </c>
      <c r="M44" s="26">
        <v>124.3</v>
      </c>
      <c r="N44" s="22">
        <f aca="true" t="shared" si="6" ref="N44:N53">+G44/M44</f>
        <v>31.456154465004023</v>
      </c>
    </row>
    <row r="45" spans="1:14" ht="12.75" customHeight="1">
      <c r="A45" s="203"/>
      <c r="B45" s="178"/>
      <c r="C45" s="178"/>
      <c r="D45" s="3" t="s">
        <v>274</v>
      </c>
      <c r="E45" s="14">
        <v>7382</v>
      </c>
      <c r="F45" s="14">
        <v>7473</v>
      </c>
      <c r="G45" s="14">
        <v>6226</v>
      </c>
      <c r="H45" s="4">
        <f aca="true" t="shared" si="7" ref="H45:I53">+(F45-E45)/E45</f>
        <v>0.012327282579246817</v>
      </c>
      <c r="I45" s="4">
        <f t="shared" si="7"/>
        <v>-0.16686738926803157</v>
      </c>
      <c r="J45" s="4">
        <v>0.437</v>
      </c>
      <c r="K45" s="4">
        <v>0.23</v>
      </c>
      <c r="L45" s="4">
        <v>0.331</v>
      </c>
      <c r="M45" s="27">
        <v>304.9</v>
      </c>
      <c r="N45" s="23">
        <f t="shared" si="6"/>
        <v>20.419809773696297</v>
      </c>
    </row>
    <row r="46" spans="1:14" ht="12.75" customHeight="1">
      <c r="A46" s="203"/>
      <c r="B46" s="178"/>
      <c r="C46" s="178"/>
      <c r="D46" s="3" t="s">
        <v>272</v>
      </c>
      <c r="E46" s="14">
        <v>3503</v>
      </c>
      <c r="F46" s="14">
        <v>3390</v>
      </c>
      <c r="G46" s="14">
        <v>3236</v>
      </c>
      <c r="H46" s="4">
        <f t="shared" si="7"/>
        <v>-0.03225806451612903</v>
      </c>
      <c r="I46" s="4">
        <f t="shared" si="7"/>
        <v>-0.04542772861356932</v>
      </c>
      <c r="J46" s="4">
        <v>0.605</v>
      </c>
      <c r="K46" s="4">
        <v>0.147</v>
      </c>
      <c r="L46" s="4">
        <v>0.247</v>
      </c>
      <c r="M46" s="27">
        <v>174.1</v>
      </c>
      <c r="N46" s="23">
        <f t="shared" si="6"/>
        <v>18.58701895462378</v>
      </c>
    </row>
    <row r="47" spans="1:14" ht="12.75" customHeight="1">
      <c r="A47" s="203"/>
      <c r="B47" s="178"/>
      <c r="C47" s="178"/>
      <c r="D47" s="3" t="s">
        <v>30</v>
      </c>
      <c r="E47" s="14">
        <v>2848</v>
      </c>
      <c r="F47" s="14">
        <v>2571</v>
      </c>
      <c r="G47" s="14">
        <v>2249</v>
      </c>
      <c r="H47" s="4">
        <f t="shared" si="7"/>
        <v>-0.09726123595505617</v>
      </c>
      <c r="I47" s="4">
        <f t="shared" si="7"/>
        <v>-0.12524309607156747</v>
      </c>
      <c r="J47" s="4">
        <v>0.681</v>
      </c>
      <c r="K47" s="4">
        <v>0.118</v>
      </c>
      <c r="L47" s="4">
        <v>0.199</v>
      </c>
      <c r="M47" s="27">
        <v>129.8</v>
      </c>
      <c r="N47" s="23">
        <f t="shared" si="6"/>
        <v>17.326656394453003</v>
      </c>
    </row>
    <row r="48" spans="1:14" ht="12.75" customHeight="1">
      <c r="A48" s="203"/>
      <c r="B48" s="178"/>
      <c r="C48" s="178"/>
      <c r="D48" s="3" t="s">
        <v>273</v>
      </c>
      <c r="E48" s="14">
        <v>4644</v>
      </c>
      <c r="F48" s="14">
        <v>4719</v>
      </c>
      <c r="G48" s="14">
        <v>4771</v>
      </c>
      <c r="H48" s="4">
        <f t="shared" si="7"/>
        <v>0.01614987080103359</v>
      </c>
      <c r="I48" s="4">
        <f t="shared" si="7"/>
        <v>0.011019283746556474</v>
      </c>
      <c r="J48" s="4">
        <v>0.413</v>
      </c>
      <c r="K48" s="4">
        <v>0.215</v>
      </c>
      <c r="L48" s="4">
        <v>0.37</v>
      </c>
      <c r="M48" s="27">
        <v>105.5</v>
      </c>
      <c r="N48" s="23">
        <f t="shared" si="6"/>
        <v>45.22274881516588</v>
      </c>
    </row>
    <row r="49" spans="1:14" ht="12.75" customHeight="1">
      <c r="A49" s="203"/>
      <c r="B49" s="178"/>
      <c r="C49" s="178"/>
      <c r="D49" s="3" t="s">
        <v>276</v>
      </c>
      <c r="E49" s="14">
        <v>4673</v>
      </c>
      <c r="F49" s="14">
        <v>3965</v>
      </c>
      <c r="G49" s="14">
        <v>3296</v>
      </c>
      <c r="H49" s="4">
        <f t="shared" si="7"/>
        <v>-0.1515086668093302</v>
      </c>
      <c r="I49" s="4">
        <f t="shared" si="7"/>
        <v>-0.16872635561160151</v>
      </c>
      <c r="J49" s="4">
        <v>0.585</v>
      </c>
      <c r="K49" s="4">
        <v>0.127</v>
      </c>
      <c r="L49" s="4">
        <v>0.287</v>
      </c>
      <c r="M49" s="27">
        <v>159.8</v>
      </c>
      <c r="N49" s="23">
        <f t="shared" si="6"/>
        <v>20.62578222778473</v>
      </c>
    </row>
    <row r="50" spans="1:14" ht="12.75" customHeight="1">
      <c r="A50" s="203"/>
      <c r="B50" s="178"/>
      <c r="C50" s="178"/>
      <c r="D50" s="3" t="s">
        <v>277</v>
      </c>
      <c r="E50" s="14">
        <v>170</v>
      </c>
      <c r="F50" s="14">
        <v>442</v>
      </c>
      <c r="G50" s="14">
        <v>799</v>
      </c>
      <c r="H50" s="4">
        <f t="shared" si="7"/>
        <v>1.6</v>
      </c>
      <c r="I50" s="4">
        <f t="shared" si="7"/>
        <v>0.8076923076923077</v>
      </c>
      <c r="J50" s="4">
        <v>0.446</v>
      </c>
      <c r="K50" s="4">
        <v>0.25</v>
      </c>
      <c r="L50" s="4">
        <v>0.303</v>
      </c>
      <c r="M50" s="27">
        <v>44.3</v>
      </c>
      <c r="N50" s="23">
        <f t="shared" si="6"/>
        <v>18.03611738148984</v>
      </c>
    </row>
    <row r="51" spans="1:14" ht="12.75" customHeight="1">
      <c r="A51" s="203"/>
      <c r="B51" s="178"/>
      <c r="C51" s="178"/>
      <c r="D51" s="3" t="s">
        <v>278</v>
      </c>
      <c r="E51" s="14">
        <v>74</v>
      </c>
      <c r="F51" s="14">
        <v>1011</v>
      </c>
      <c r="G51" s="14">
        <v>1036</v>
      </c>
      <c r="H51" s="4">
        <f t="shared" si="7"/>
        <v>12.662162162162161</v>
      </c>
      <c r="I51" s="4">
        <f t="shared" si="7"/>
        <v>0.024727992087042534</v>
      </c>
      <c r="J51" s="4">
        <v>0.15</v>
      </c>
      <c r="K51" s="4">
        <v>0.358</v>
      </c>
      <c r="L51" s="4">
        <v>0.49</v>
      </c>
      <c r="M51" s="27">
        <v>35.5</v>
      </c>
      <c r="N51" s="23">
        <f t="shared" si="6"/>
        <v>29.183098591549296</v>
      </c>
    </row>
    <row r="52" spans="1:14" ht="12.75" customHeight="1">
      <c r="A52" s="203"/>
      <c r="B52" s="178"/>
      <c r="C52" s="178"/>
      <c r="D52" s="3" t="s">
        <v>279</v>
      </c>
      <c r="E52" s="14">
        <v>2447</v>
      </c>
      <c r="F52" s="14">
        <v>2006</v>
      </c>
      <c r="G52" s="14">
        <v>1790</v>
      </c>
      <c r="H52" s="4">
        <f t="shared" si="7"/>
        <v>-0.18022067838169187</v>
      </c>
      <c r="I52" s="4">
        <f t="shared" si="7"/>
        <v>-0.10767696909272183</v>
      </c>
      <c r="J52" s="4">
        <v>0.162</v>
      </c>
      <c r="K52" s="4">
        <v>0.303</v>
      </c>
      <c r="L52" s="4">
        <v>0.534</v>
      </c>
      <c r="M52" s="27">
        <v>69</v>
      </c>
      <c r="N52" s="23">
        <f t="shared" si="6"/>
        <v>25.942028985507246</v>
      </c>
    </row>
    <row r="53" spans="1:14" ht="23.25" thickBot="1">
      <c r="A53" s="204"/>
      <c r="B53" s="213"/>
      <c r="C53" s="213"/>
      <c r="D53" s="46" t="s">
        <v>9</v>
      </c>
      <c r="E53" s="47">
        <f>SUM(E44:E52)</f>
        <v>30811</v>
      </c>
      <c r="F53" s="47">
        <f>SUM(F44:F52)</f>
        <v>31091</v>
      </c>
      <c r="G53" s="47">
        <f>SUM(G44:G52)</f>
        <v>27313</v>
      </c>
      <c r="H53" s="48">
        <f t="shared" si="7"/>
        <v>0.00908766349680309</v>
      </c>
      <c r="I53" s="48">
        <f t="shared" si="7"/>
        <v>-0.12151426457817374</v>
      </c>
      <c r="J53" s="48">
        <v>0.458</v>
      </c>
      <c r="K53" s="48">
        <v>0.214</v>
      </c>
      <c r="L53" s="48">
        <v>0.327</v>
      </c>
      <c r="M53" s="50">
        <f>SUM(M44:M52)</f>
        <v>1147.1999999999998</v>
      </c>
      <c r="N53" s="49">
        <f t="shared" si="6"/>
        <v>23.80840306834031</v>
      </c>
    </row>
  </sheetData>
  <mergeCells count="32">
    <mergeCell ref="M42:M43"/>
    <mergeCell ref="N42:N43"/>
    <mergeCell ref="B42:B53"/>
    <mergeCell ref="C42:C53"/>
    <mergeCell ref="A42:A53"/>
    <mergeCell ref="D42:D43"/>
    <mergeCell ref="E42:I42"/>
    <mergeCell ref="J42:L42"/>
    <mergeCell ref="N28:N29"/>
    <mergeCell ref="A17:A21"/>
    <mergeCell ref="B17:B21"/>
    <mergeCell ref="C17:C21"/>
    <mergeCell ref="D28:D29"/>
    <mergeCell ref="E28:I28"/>
    <mergeCell ref="J28:L28"/>
    <mergeCell ref="M28:M29"/>
    <mergeCell ref="N3:N4"/>
    <mergeCell ref="D17:D18"/>
    <mergeCell ref="E17:I17"/>
    <mergeCell ref="J17:L17"/>
    <mergeCell ref="M17:M18"/>
    <mergeCell ref="N17:N18"/>
    <mergeCell ref="D3:D4"/>
    <mergeCell ref="E3:I3"/>
    <mergeCell ref="J3:L3"/>
    <mergeCell ref="M3:M4"/>
    <mergeCell ref="A3:A10"/>
    <mergeCell ref="B3:B10"/>
    <mergeCell ref="C3:C10"/>
    <mergeCell ref="A28:A35"/>
    <mergeCell ref="B28:B35"/>
    <mergeCell ref="C28:C35"/>
  </mergeCells>
  <printOptions horizontalCentered="1" verticalCentered="1"/>
  <pageMargins left="0.7480314960629921" right="0.46" top="0.984251968503937" bottom="0.984251968503937" header="0.5118110236220472" footer="0.5118110236220472"/>
  <pageSetup horizontalDpi="300" verticalDpi="300" orientation="landscape" paperSize="9" r:id="rId1"/>
  <rowBreaks count="3" manualBreakCount="3">
    <brk id="13" max="255" man="1"/>
    <brk id="23" max="255" man="1"/>
    <brk id="3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L35" sqref="L35"/>
    </sheetView>
  </sheetViews>
  <sheetFormatPr defaultColWidth="9.00390625" defaultRowHeight="12.75"/>
  <cols>
    <col min="1" max="1" width="11.875" style="2" customWidth="1"/>
    <col min="2" max="2" width="5.00390625" style="2" customWidth="1"/>
    <col min="3" max="3" width="9.125" style="2" customWidth="1"/>
    <col min="4" max="4" width="15.00390625" style="2" customWidth="1"/>
    <col min="5" max="5" width="6.875" style="2" customWidth="1"/>
    <col min="6" max="6" width="7.25390625" style="2" customWidth="1"/>
    <col min="7" max="7" width="7.75390625" style="2" customWidth="1"/>
    <col min="8" max="9" width="9.125" style="2" customWidth="1"/>
    <col min="10" max="12" width="9.125" style="30" customWidth="1"/>
    <col min="13" max="13" width="9.125" style="33" customWidth="1"/>
    <col min="14" max="14" width="12.625" style="32" customWidth="1"/>
    <col min="15" max="16384" width="9.125" style="2" customWidth="1"/>
  </cols>
  <sheetData>
    <row r="1" ht="11.25">
      <c r="A1" s="1" t="s">
        <v>73</v>
      </c>
    </row>
    <row r="2" ht="12" thickBot="1"/>
    <row r="3" spans="1:14" ht="33.75" customHeight="1">
      <c r="A3" s="124" t="s">
        <v>224</v>
      </c>
      <c r="B3" s="190" t="s">
        <v>7</v>
      </c>
      <c r="C3" s="190" t="s">
        <v>74</v>
      </c>
      <c r="D3" s="190" t="s">
        <v>14</v>
      </c>
      <c r="E3" s="193" t="s">
        <v>0</v>
      </c>
      <c r="F3" s="193"/>
      <c r="G3" s="193"/>
      <c r="H3" s="193"/>
      <c r="I3" s="193"/>
      <c r="J3" s="197" t="s">
        <v>10</v>
      </c>
      <c r="K3" s="197"/>
      <c r="L3" s="197"/>
      <c r="M3" s="198" t="s">
        <v>11</v>
      </c>
      <c r="N3" s="191" t="s">
        <v>220</v>
      </c>
    </row>
    <row r="4" spans="1:14" ht="33.75">
      <c r="A4" s="125"/>
      <c r="B4" s="122"/>
      <c r="C4" s="122"/>
      <c r="D4" s="127"/>
      <c r="E4" s="7">
        <v>1971</v>
      </c>
      <c r="F4" s="7">
        <v>1981</v>
      </c>
      <c r="G4" s="7">
        <v>1991</v>
      </c>
      <c r="H4" s="8" t="s">
        <v>1</v>
      </c>
      <c r="I4" s="8" t="s">
        <v>2</v>
      </c>
      <c r="J4" s="31" t="s">
        <v>3</v>
      </c>
      <c r="K4" s="31" t="s">
        <v>4</v>
      </c>
      <c r="L4" s="31" t="s">
        <v>5</v>
      </c>
      <c r="M4" s="199"/>
      <c r="N4" s="192"/>
    </row>
    <row r="5" spans="1:14" ht="12.75" customHeight="1">
      <c r="A5" s="125"/>
      <c r="B5" s="122"/>
      <c r="C5" s="122"/>
      <c r="D5" s="5" t="s">
        <v>75</v>
      </c>
      <c r="E5" s="13">
        <v>5091</v>
      </c>
      <c r="F5" s="13">
        <v>4726</v>
      </c>
      <c r="G5" s="13">
        <v>4410</v>
      </c>
      <c r="H5" s="6">
        <f>+(F5-E5)/E5</f>
        <v>-0.0716951483009232</v>
      </c>
      <c r="I5" s="6">
        <f>+(G5-F5)/F5</f>
        <v>-0.06686415573423614</v>
      </c>
      <c r="J5" s="6">
        <v>0.759</v>
      </c>
      <c r="K5" s="6">
        <v>0.078</v>
      </c>
      <c r="L5" s="6">
        <v>0.163</v>
      </c>
      <c r="M5" s="26">
        <v>304</v>
      </c>
      <c r="N5" s="22">
        <f>+G5/M5</f>
        <v>14.506578947368421</v>
      </c>
    </row>
    <row r="6" spans="1:14" ht="12.75" customHeight="1">
      <c r="A6" s="125"/>
      <c r="B6" s="122"/>
      <c r="C6" s="122"/>
      <c r="D6" s="5" t="s">
        <v>76</v>
      </c>
      <c r="E6" s="13">
        <v>3140</v>
      </c>
      <c r="F6" s="13">
        <v>2809</v>
      </c>
      <c r="G6" s="13">
        <v>2988</v>
      </c>
      <c r="H6" s="6">
        <f aca="true" t="shared" si="0" ref="H6:I15">+(F6-E6)/E6</f>
        <v>-0.10541401273885351</v>
      </c>
      <c r="I6" s="6">
        <f t="shared" si="0"/>
        <v>0.06372374510501957</v>
      </c>
      <c r="J6" s="6">
        <v>0.715</v>
      </c>
      <c r="K6" s="6">
        <v>0.109</v>
      </c>
      <c r="L6" s="6">
        <v>0.176</v>
      </c>
      <c r="M6" s="26">
        <v>150.9</v>
      </c>
      <c r="N6" s="22">
        <f aca="true" t="shared" si="1" ref="N6:N12">+G6/M6</f>
        <v>19.801192842942346</v>
      </c>
    </row>
    <row r="7" spans="1:14" ht="12.75" customHeight="1">
      <c r="A7" s="125"/>
      <c r="B7" s="122"/>
      <c r="C7" s="122"/>
      <c r="D7" s="5" t="s">
        <v>77</v>
      </c>
      <c r="E7" s="13">
        <v>5745</v>
      </c>
      <c r="F7" s="13">
        <v>5528</v>
      </c>
      <c r="G7" s="13">
        <v>5451</v>
      </c>
      <c r="H7" s="6">
        <f t="shared" si="0"/>
        <v>-0.037771975630983466</v>
      </c>
      <c r="I7" s="6">
        <f t="shared" si="0"/>
        <v>-0.013929088277858177</v>
      </c>
      <c r="J7" s="6">
        <v>0.753</v>
      </c>
      <c r="K7" s="6">
        <v>0.104</v>
      </c>
      <c r="L7" s="6">
        <v>0.144</v>
      </c>
      <c r="M7" s="26">
        <v>200.3</v>
      </c>
      <c r="N7" s="22">
        <f t="shared" si="1"/>
        <v>27.214178731902145</v>
      </c>
    </row>
    <row r="8" spans="1:14" ht="12.75" customHeight="1">
      <c r="A8" s="125"/>
      <c r="B8" s="122"/>
      <c r="C8" s="122"/>
      <c r="D8" s="5" t="s">
        <v>78</v>
      </c>
      <c r="E8" s="13">
        <v>3786</v>
      </c>
      <c r="F8" s="13">
        <v>3710</v>
      </c>
      <c r="G8" s="13">
        <v>3378</v>
      </c>
      <c r="H8" s="6">
        <f t="shared" si="0"/>
        <v>-0.020073956682514528</v>
      </c>
      <c r="I8" s="6">
        <f t="shared" si="0"/>
        <v>-0.08948787061994609</v>
      </c>
      <c r="J8" s="6">
        <v>0.634</v>
      </c>
      <c r="K8" s="6">
        <v>0.168</v>
      </c>
      <c r="L8" s="6">
        <v>0.199</v>
      </c>
      <c r="M8" s="26">
        <v>158.3</v>
      </c>
      <c r="N8" s="22">
        <f t="shared" si="1"/>
        <v>21.339229311433986</v>
      </c>
    </row>
    <row r="9" spans="1:14" ht="12.75" customHeight="1">
      <c r="A9" s="125"/>
      <c r="B9" s="122"/>
      <c r="C9" s="122"/>
      <c r="D9" s="5" t="s">
        <v>79</v>
      </c>
      <c r="E9" s="13">
        <v>15741</v>
      </c>
      <c r="F9" s="13">
        <v>14442</v>
      </c>
      <c r="G9" s="13">
        <v>15637</v>
      </c>
      <c r="H9" s="6">
        <f t="shared" si="0"/>
        <v>-0.08252334667429007</v>
      </c>
      <c r="I9" s="6">
        <f t="shared" si="0"/>
        <v>0.08274477219221714</v>
      </c>
      <c r="J9" s="6">
        <v>0.429</v>
      </c>
      <c r="K9" s="6">
        <v>0.179</v>
      </c>
      <c r="L9" s="6">
        <v>0.392</v>
      </c>
      <c r="M9" s="26">
        <v>348.9</v>
      </c>
      <c r="N9" s="22">
        <f t="shared" si="1"/>
        <v>44.81799942676985</v>
      </c>
    </row>
    <row r="10" spans="1:14" ht="12.75" customHeight="1">
      <c r="A10" s="125"/>
      <c r="B10" s="122"/>
      <c r="C10" s="122"/>
      <c r="D10" s="5" t="s">
        <v>80</v>
      </c>
      <c r="E10" s="13">
        <v>4453</v>
      </c>
      <c r="F10" s="13">
        <v>3931</v>
      </c>
      <c r="G10" s="13">
        <v>3622</v>
      </c>
      <c r="H10" s="6">
        <f t="shared" si="0"/>
        <v>-0.11722434313945655</v>
      </c>
      <c r="I10" s="6">
        <f t="shared" si="0"/>
        <v>-0.07860595268379547</v>
      </c>
      <c r="J10" s="6">
        <v>0.513</v>
      </c>
      <c r="K10" s="6">
        <v>0.197</v>
      </c>
      <c r="L10" s="6">
        <v>0.29</v>
      </c>
      <c r="M10" s="26">
        <v>113.3</v>
      </c>
      <c r="N10" s="22">
        <f t="shared" si="1"/>
        <v>31.968225948808474</v>
      </c>
    </row>
    <row r="11" spans="1:14" ht="12.75" customHeight="1">
      <c r="A11" s="125"/>
      <c r="B11" s="122"/>
      <c r="C11" s="122"/>
      <c r="D11" s="5" t="s">
        <v>81</v>
      </c>
      <c r="E11" s="13">
        <v>1565</v>
      </c>
      <c r="F11" s="13">
        <v>1146</v>
      </c>
      <c r="G11" s="13">
        <v>1351</v>
      </c>
      <c r="H11" s="6">
        <f t="shared" si="0"/>
        <v>-0.26773162939297124</v>
      </c>
      <c r="I11" s="6">
        <f t="shared" si="0"/>
        <v>0.17888307155322863</v>
      </c>
      <c r="J11" s="6">
        <v>0.615</v>
      </c>
      <c r="K11" s="6">
        <v>0.132</v>
      </c>
      <c r="L11" s="6">
        <v>0.253</v>
      </c>
      <c r="M11" s="26">
        <v>158.7</v>
      </c>
      <c r="N11" s="22">
        <f t="shared" si="1"/>
        <v>8.512917454316321</v>
      </c>
    </row>
    <row r="12" spans="1:14" ht="12.75" customHeight="1">
      <c r="A12" s="125"/>
      <c r="B12" s="122"/>
      <c r="C12" s="122"/>
      <c r="D12" s="3" t="s">
        <v>82</v>
      </c>
      <c r="E12" s="14">
        <v>801</v>
      </c>
      <c r="F12" s="14">
        <v>561</v>
      </c>
      <c r="G12" s="14">
        <v>554</v>
      </c>
      <c r="H12" s="4">
        <f t="shared" si="0"/>
        <v>-0.299625468164794</v>
      </c>
      <c r="I12" s="4">
        <f t="shared" si="0"/>
        <v>-0.012477718360071301</v>
      </c>
      <c r="J12" s="4">
        <v>0.3</v>
      </c>
      <c r="K12" s="4">
        <v>0.256</v>
      </c>
      <c r="L12" s="4">
        <v>0.444</v>
      </c>
      <c r="M12" s="27">
        <v>54.4</v>
      </c>
      <c r="N12" s="23">
        <f t="shared" si="1"/>
        <v>10.183823529411764</v>
      </c>
    </row>
    <row r="13" spans="1:14" ht="12.75" customHeight="1">
      <c r="A13" s="125"/>
      <c r="B13" s="122"/>
      <c r="C13" s="122"/>
      <c r="D13" s="5" t="s">
        <v>83</v>
      </c>
      <c r="E13" s="13">
        <v>4418</v>
      </c>
      <c r="F13" s="13">
        <v>4250</v>
      </c>
      <c r="G13" s="13">
        <v>4335</v>
      </c>
      <c r="H13" s="6">
        <f>+(F13-E13)/E13</f>
        <v>-0.03802625622453599</v>
      </c>
      <c r="I13" s="6">
        <f>+(G13-F13)/F13</f>
        <v>0.02</v>
      </c>
      <c r="J13" s="6">
        <v>0.556</v>
      </c>
      <c r="K13" s="6">
        <v>0.173</v>
      </c>
      <c r="L13" s="6">
        <v>0.271</v>
      </c>
      <c r="M13" s="26">
        <v>142.9</v>
      </c>
      <c r="N13" s="22">
        <f>+G13/M13</f>
        <v>30.33589923023093</v>
      </c>
    </row>
    <row r="14" spans="1:14" ht="12.75" customHeight="1">
      <c r="A14" s="125"/>
      <c r="B14" s="122"/>
      <c r="C14" s="122"/>
      <c r="D14" s="5" t="s">
        <v>84</v>
      </c>
      <c r="E14" s="13">
        <v>2733</v>
      </c>
      <c r="F14" s="13">
        <v>2793</v>
      </c>
      <c r="G14" s="13">
        <v>2974</v>
      </c>
      <c r="H14" s="6">
        <f>+(F14-E14)/E14</f>
        <v>0.021953896816684963</v>
      </c>
      <c r="I14" s="6">
        <f>+(G14-F14)/F14</f>
        <v>0.06480486931614751</v>
      </c>
      <c r="J14" s="6">
        <v>0.712</v>
      </c>
      <c r="K14" s="6">
        <v>0.162</v>
      </c>
      <c r="L14" s="6">
        <v>0.126</v>
      </c>
      <c r="M14" s="26">
        <v>101.3</v>
      </c>
      <c r="N14" s="22">
        <f>+G14/M14</f>
        <v>29.358341559723595</v>
      </c>
    </row>
    <row r="15" spans="1:14" s="1" customFormat="1" ht="23.25" thickBot="1">
      <c r="A15" s="126"/>
      <c r="B15" s="123"/>
      <c r="C15" s="123"/>
      <c r="D15" s="46" t="s">
        <v>9</v>
      </c>
      <c r="E15" s="47">
        <f>SUM(E5:E14)</f>
        <v>47473</v>
      </c>
      <c r="F15" s="47">
        <f>SUM(F5:F14)</f>
        <v>43896</v>
      </c>
      <c r="G15" s="47">
        <f>SUM(G5:G14)</f>
        <v>44700</v>
      </c>
      <c r="H15" s="48">
        <f t="shared" si="0"/>
        <v>-0.07534809260000422</v>
      </c>
      <c r="I15" s="48">
        <f t="shared" si="0"/>
        <v>0.018316019682886823</v>
      </c>
      <c r="J15" s="48">
        <v>0.585</v>
      </c>
      <c r="K15" s="48">
        <v>0.15</v>
      </c>
      <c r="L15" s="48">
        <v>0.265</v>
      </c>
      <c r="M15" s="50">
        <f>SUM(M5:M14)</f>
        <v>1733.0000000000002</v>
      </c>
      <c r="N15" s="49">
        <f>+G15/M15</f>
        <v>25.793421811886898</v>
      </c>
    </row>
    <row r="17" ht="11.25">
      <c r="A17" s="34"/>
    </row>
    <row r="18" ht="11.25">
      <c r="A18" s="34"/>
    </row>
    <row r="20" ht="11.25">
      <c r="A20" s="1" t="s">
        <v>73</v>
      </c>
    </row>
    <row r="21" ht="12" thickBot="1"/>
    <row r="22" spans="1:14" ht="33.75" customHeight="1">
      <c r="A22" s="124" t="s">
        <v>224</v>
      </c>
      <c r="B22" s="190" t="s">
        <v>22</v>
      </c>
      <c r="C22" s="190" t="s">
        <v>85</v>
      </c>
      <c r="D22" s="190" t="s">
        <v>14</v>
      </c>
      <c r="E22" s="193" t="s">
        <v>0</v>
      </c>
      <c r="F22" s="193"/>
      <c r="G22" s="193"/>
      <c r="H22" s="193"/>
      <c r="I22" s="193"/>
      <c r="J22" s="197" t="s">
        <v>10</v>
      </c>
      <c r="K22" s="197"/>
      <c r="L22" s="197"/>
      <c r="M22" s="198" t="s">
        <v>11</v>
      </c>
      <c r="N22" s="191" t="s">
        <v>220</v>
      </c>
    </row>
    <row r="23" spans="1:14" ht="33.75">
      <c r="A23" s="200"/>
      <c r="B23" s="195"/>
      <c r="C23" s="195"/>
      <c r="D23" s="127"/>
      <c r="E23" s="7">
        <v>1971</v>
      </c>
      <c r="F23" s="7">
        <v>1981</v>
      </c>
      <c r="G23" s="7">
        <v>1991</v>
      </c>
      <c r="H23" s="8" t="s">
        <v>1</v>
      </c>
      <c r="I23" s="8" t="s">
        <v>2</v>
      </c>
      <c r="J23" s="31" t="s">
        <v>3</v>
      </c>
      <c r="K23" s="31" t="s">
        <v>4</v>
      </c>
      <c r="L23" s="31" t="s">
        <v>5</v>
      </c>
      <c r="M23" s="199"/>
      <c r="N23" s="192"/>
    </row>
    <row r="24" spans="1:14" ht="11.25">
      <c r="A24" s="200"/>
      <c r="B24" s="195"/>
      <c r="C24" s="195"/>
      <c r="D24" s="5" t="s">
        <v>86</v>
      </c>
      <c r="E24" s="13">
        <v>7907</v>
      </c>
      <c r="F24" s="13">
        <v>7248</v>
      </c>
      <c r="G24" s="13">
        <v>7456</v>
      </c>
      <c r="H24" s="6">
        <f>+(F24-E24)/E24</f>
        <v>-0.083343872518022</v>
      </c>
      <c r="I24" s="6">
        <f>+(G24-F24)/F24</f>
        <v>0.02869757174392936</v>
      </c>
      <c r="J24" s="6">
        <v>0.575</v>
      </c>
      <c r="K24" s="6">
        <v>0.172</v>
      </c>
      <c r="L24" s="6">
        <v>0.254</v>
      </c>
      <c r="M24" s="26">
        <v>219.8</v>
      </c>
      <c r="N24" s="22">
        <f aca="true" t="shared" si="2" ref="N24:N29">+G24/M24</f>
        <v>33.92174704276615</v>
      </c>
    </row>
    <row r="25" spans="1:14" ht="11.25">
      <c r="A25" s="200"/>
      <c r="B25" s="195"/>
      <c r="C25" s="195"/>
      <c r="D25" s="5" t="s">
        <v>87</v>
      </c>
      <c r="E25" s="13">
        <v>6596</v>
      </c>
      <c r="F25" s="13">
        <v>6717</v>
      </c>
      <c r="G25" s="13">
        <v>6567</v>
      </c>
      <c r="H25" s="6">
        <f aca="true" t="shared" si="3" ref="H25:I29">+(F25-E25)/E25</f>
        <v>0.01834445118253487</v>
      </c>
      <c r="I25" s="6">
        <f t="shared" si="3"/>
        <v>-0.022331397945511387</v>
      </c>
      <c r="J25" s="6">
        <v>0.557</v>
      </c>
      <c r="K25" s="6">
        <v>0.199</v>
      </c>
      <c r="L25" s="6">
        <v>0.244</v>
      </c>
      <c r="M25" s="26">
        <v>85.7</v>
      </c>
      <c r="N25" s="22">
        <f t="shared" si="2"/>
        <v>76.62777129521587</v>
      </c>
    </row>
    <row r="26" spans="1:14" ht="11.25">
      <c r="A26" s="200"/>
      <c r="B26" s="195"/>
      <c r="C26" s="195"/>
      <c r="D26" s="5" t="s">
        <v>88</v>
      </c>
      <c r="E26" s="13">
        <v>4630</v>
      </c>
      <c r="F26" s="13">
        <v>3477</v>
      </c>
      <c r="G26" s="13">
        <v>3470</v>
      </c>
      <c r="H26" s="6">
        <f t="shared" si="3"/>
        <v>-0.2490280777537797</v>
      </c>
      <c r="I26" s="6">
        <f t="shared" si="3"/>
        <v>-0.0020132297958009777</v>
      </c>
      <c r="J26" s="6">
        <v>0.679</v>
      </c>
      <c r="K26" s="6">
        <v>0.12</v>
      </c>
      <c r="L26" s="6">
        <v>0.201</v>
      </c>
      <c r="M26" s="26">
        <v>197.9</v>
      </c>
      <c r="N26" s="22">
        <f t="shared" si="2"/>
        <v>17.53410813542193</v>
      </c>
    </row>
    <row r="27" spans="1:14" ht="11.25">
      <c r="A27" s="200"/>
      <c r="B27" s="195"/>
      <c r="C27" s="195"/>
      <c r="D27" s="5" t="s">
        <v>89</v>
      </c>
      <c r="E27" s="13">
        <v>3951</v>
      </c>
      <c r="F27" s="13">
        <v>3674</v>
      </c>
      <c r="G27" s="13">
        <v>3582</v>
      </c>
      <c r="H27" s="6">
        <f t="shared" si="3"/>
        <v>-0.07010883320678309</v>
      </c>
      <c r="I27" s="6">
        <f t="shared" si="3"/>
        <v>-0.025040827436037017</v>
      </c>
      <c r="J27" s="6">
        <v>0.728</v>
      </c>
      <c r="K27" s="6">
        <v>0.089</v>
      </c>
      <c r="L27" s="6">
        <v>0.183</v>
      </c>
      <c r="M27" s="26">
        <v>98.1</v>
      </c>
      <c r="N27" s="22">
        <f t="shared" si="2"/>
        <v>36.51376146788991</v>
      </c>
    </row>
    <row r="28" spans="1:14" ht="11.25">
      <c r="A28" s="200"/>
      <c r="B28" s="195"/>
      <c r="C28" s="195"/>
      <c r="D28" s="5" t="s">
        <v>90</v>
      </c>
      <c r="E28" s="13">
        <v>4224</v>
      </c>
      <c r="F28" s="13">
        <v>2756</v>
      </c>
      <c r="G28" s="13">
        <v>2278</v>
      </c>
      <c r="H28" s="6">
        <f t="shared" si="3"/>
        <v>-0.3475378787878788</v>
      </c>
      <c r="I28" s="6">
        <f t="shared" si="3"/>
        <v>-0.1734397677793904</v>
      </c>
      <c r="J28" s="6">
        <v>0.584</v>
      </c>
      <c r="K28" s="6">
        <v>0.163</v>
      </c>
      <c r="L28" s="6">
        <v>0.252</v>
      </c>
      <c r="M28" s="26">
        <v>262.5</v>
      </c>
      <c r="N28" s="22">
        <f t="shared" si="2"/>
        <v>8.678095238095239</v>
      </c>
    </row>
    <row r="29" spans="1:14" s="1" customFormat="1" ht="23.25" thickBot="1">
      <c r="A29" s="201"/>
      <c r="B29" s="196"/>
      <c r="C29" s="196"/>
      <c r="D29" s="46" t="s">
        <v>9</v>
      </c>
      <c r="E29" s="47">
        <f>SUM(E24:E28)</f>
        <v>27308</v>
      </c>
      <c r="F29" s="47">
        <f>SUM(F24:F28)</f>
        <v>23872</v>
      </c>
      <c r="G29" s="47">
        <f>SUM(G24:G28)</f>
        <v>23353</v>
      </c>
      <c r="H29" s="48">
        <f t="shared" si="3"/>
        <v>-0.1258239343782042</v>
      </c>
      <c r="I29" s="48">
        <f t="shared" si="3"/>
        <v>-0.021740951742627346</v>
      </c>
      <c r="J29" s="48">
        <v>0.616</v>
      </c>
      <c r="K29" s="48">
        <v>0.154</v>
      </c>
      <c r="L29" s="48">
        <v>0.23</v>
      </c>
      <c r="M29" s="50">
        <f>SUM(M24:M28)</f>
        <v>864</v>
      </c>
      <c r="N29" s="49">
        <f t="shared" si="2"/>
        <v>27.028935185185187</v>
      </c>
    </row>
    <row r="31" ht="11.25">
      <c r="A31" s="34"/>
    </row>
  </sheetData>
  <mergeCells count="16">
    <mergeCell ref="A22:A29"/>
    <mergeCell ref="B22:B29"/>
    <mergeCell ref="C22:C29"/>
    <mergeCell ref="A3:A15"/>
    <mergeCell ref="B3:B15"/>
    <mergeCell ref="C3:C15"/>
    <mergeCell ref="N3:N4"/>
    <mergeCell ref="N22:N23"/>
    <mergeCell ref="D22:D23"/>
    <mergeCell ref="E22:I22"/>
    <mergeCell ref="J22:L22"/>
    <mergeCell ref="M22:M23"/>
    <mergeCell ref="D3:D4"/>
    <mergeCell ref="E3:I3"/>
    <mergeCell ref="J3:L3"/>
    <mergeCell ref="M3:M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rowBreaks count="1" manualBreakCount="1">
    <brk id="1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67"/>
  <sheetViews>
    <sheetView workbookViewId="0" topLeftCell="A1">
      <selection activeCell="A1" sqref="A1"/>
    </sheetView>
  </sheetViews>
  <sheetFormatPr defaultColWidth="9.00390625" defaultRowHeight="12.75"/>
  <cols>
    <col min="1" max="1" width="12.125" style="2" customWidth="1"/>
    <col min="2" max="2" width="5.00390625" style="2" customWidth="1"/>
    <col min="3" max="3" width="10.125" style="2" customWidth="1"/>
    <col min="4" max="4" width="15.00390625" style="2" customWidth="1"/>
    <col min="5" max="5" width="6.875" style="2" customWidth="1"/>
    <col min="6" max="6" width="7.25390625" style="2" customWidth="1"/>
    <col min="7" max="7" width="7.75390625" style="2" customWidth="1"/>
    <col min="8" max="9" width="9.125" style="2" customWidth="1"/>
    <col min="10" max="12" width="9.125" style="30" customWidth="1"/>
    <col min="13" max="13" width="9.125" style="33" customWidth="1"/>
    <col min="14" max="14" width="12.625" style="32" customWidth="1"/>
    <col min="15" max="16384" width="9.125" style="2" customWidth="1"/>
  </cols>
  <sheetData>
    <row r="1" ht="11.25">
      <c r="A1" s="1" t="s">
        <v>91</v>
      </c>
    </row>
    <row r="2" ht="12" thickBot="1"/>
    <row r="3" spans="1:14" ht="33.75" customHeight="1">
      <c r="A3" s="124" t="s">
        <v>224</v>
      </c>
      <c r="B3" s="190" t="s">
        <v>7</v>
      </c>
      <c r="C3" s="190" t="s">
        <v>92</v>
      </c>
      <c r="D3" s="190" t="s">
        <v>14</v>
      </c>
      <c r="E3" s="193" t="s">
        <v>0</v>
      </c>
      <c r="F3" s="193"/>
      <c r="G3" s="193"/>
      <c r="H3" s="193"/>
      <c r="I3" s="193"/>
      <c r="J3" s="197" t="s">
        <v>10</v>
      </c>
      <c r="K3" s="197"/>
      <c r="L3" s="197"/>
      <c r="M3" s="198" t="s">
        <v>11</v>
      </c>
      <c r="N3" s="191" t="s">
        <v>220</v>
      </c>
    </row>
    <row r="4" spans="1:14" ht="33.75">
      <c r="A4" s="125"/>
      <c r="B4" s="122"/>
      <c r="C4" s="122"/>
      <c r="D4" s="127"/>
      <c r="E4" s="7">
        <v>1971</v>
      </c>
      <c r="F4" s="7">
        <v>1981</v>
      </c>
      <c r="G4" s="7">
        <v>1991</v>
      </c>
      <c r="H4" s="8" t="s">
        <v>1</v>
      </c>
      <c r="I4" s="8" t="s">
        <v>2</v>
      </c>
      <c r="J4" s="31" t="s">
        <v>3</v>
      </c>
      <c r="K4" s="31" t="s">
        <v>4</v>
      </c>
      <c r="L4" s="31" t="s">
        <v>5</v>
      </c>
      <c r="M4" s="199"/>
      <c r="N4" s="192"/>
    </row>
    <row r="5" spans="1:14" ht="12.75" customHeight="1">
      <c r="A5" s="125"/>
      <c r="B5" s="122"/>
      <c r="C5" s="122"/>
      <c r="D5" s="5" t="s">
        <v>93</v>
      </c>
      <c r="E5" s="13">
        <v>2358</v>
      </c>
      <c r="F5" s="13">
        <v>1261</v>
      </c>
      <c r="G5" s="13">
        <v>1012</v>
      </c>
      <c r="H5" s="6">
        <f>+(F5-E5)/E5</f>
        <v>-0.46522476675148433</v>
      </c>
      <c r="I5" s="6">
        <f>+(G5-F5)/F5</f>
        <v>-0.19746233148295003</v>
      </c>
      <c r="J5" s="6">
        <v>0.518</v>
      </c>
      <c r="K5" s="6">
        <v>0.21</v>
      </c>
      <c r="L5" s="6">
        <v>0.272</v>
      </c>
      <c r="M5" s="26">
        <v>288.6</v>
      </c>
      <c r="N5" s="22">
        <f aca="true" t="shared" si="0" ref="N5:N10">+G5/M5</f>
        <v>3.5065835065835063</v>
      </c>
    </row>
    <row r="6" spans="1:14" ht="12.75" customHeight="1">
      <c r="A6" s="125"/>
      <c r="B6" s="122"/>
      <c r="C6" s="122"/>
      <c r="D6" s="5" t="s">
        <v>94</v>
      </c>
      <c r="E6" s="13">
        <v>3046</v>
      </c>
      <c r="F6" s="13">
        <v>2465</v>
      </c>
      <c r="G6" s="13">
        <v>2203</v>
      </c>
      <c r="H6" s="6">
        <f aca="true" t="shared" si="1" ref="H6:I10">+(F6-E6)/E6</f>
        <v>-0.190741956664478</v>
      </c>
      <c r="I6" s="6">
        <f t="shared" si="1"/>
        <v>-0.10628803245436105</v>
      </c>
      <c r="J6" s="6">
        <v>0.563</v>
      </c>
      <c r="K6" s="6">
        <v>0.124</v>
      </c>
      <c r="L6" s="6">
        <v>0.313</v>
      </c>
      <c r="M6" s="26">
        <v>125.9</v>
      </c>
      <c r="N6" s="22">
        <f t="shared" si="0"/>
        <v>17.498014297061157</v>
      </c>
    </row>
    <row r="7" spans="1:14" ht="12.75" customHeight="1">
      <c r="A7" s="125"/>
      <c r="B7" s="122"/>
      <c r="C7" s="122"/>
      <c r="D7" s="53" t="s">
        <v>95</v>
      </c>
      <c r="E7" s="54">
        <v>3209</v>
      </c>
      <c r="F7" s="54">
        <v>2523</v>
      </c>
      <c r="G7" s="54">
        <v>2278</v>
      </c>
      <c r="H7" s="55">
        <f t="shared" si="1"/>
        <v>-0.213773761296354</v>
      </c>
      <c r="I7" s="55">
        <f t="shared" si="1"/>
        <v>-0.09710661910424098</v>
      </c>
      <c r="J7" s="55">
        <v>0.433</v>
      </c>
      <c r="K7" s="55">
        <v>0.193</v>
      </c>
      <c r="L7" s="55">
        <v>0.375</v>
      </c>
      <c r="M7" s="57">
        <v>175.8</v>
      </c>
      <c r="N7" s="56">
        <f t="shared" si="0"/>
        <v>12.957906712172923</v>
      </c>
    </row>
    <row r="8" spans="1:14" ht="12.75" customHeight="1">
      <c r="A8" s="125"/>
      <c r="B8" s="122"/>
      <c r="C8" s="122"/>
      <c r="D8" s="3" t="s">
        <v>96</v>
      </c>
      <c r="E8" s="14">
        <v>2010</v>
      </c>
      <c r="F8" s="14">
        <v>1617</v>
      </c>
      <c r="G8" s="14">
        <v>1393</v>
      </c>
      <c r="H8" s="4">
        <f>+(F8-E8)/E8</f>
        <v>-0.19552238805970149</v>
      </c>
      <c r="I8" s="4">
        <f>+(G8-F8)/F8</f>
        <v>-0.13852813852813853</v>
      </c>
      <c r="J8" s="4">
        <v>0.396</v>
      </c>
      <c r="K8" s="4">
        <v>0.197</v>
      </c>
      <c r="L8" s="4">
        <v>0.407</v>
      </c>
      <c r="M8" s="27">
        <v>152.7</v>
      </c>
      <c r="N8" s="23">
        <f>+G8/M8</f>
        <v>9.122462344466275</v>
      </c>
    </row>
    <row r="9" spans="1:14" ht="12.75" customHeight="1">
      <c r="A9" s="125"/>
      <c r="B9" s="122"/>
      <c r="C9" s="122"/>
      <c r="D9" s="5" t="s">
        <v>97</v>
      </c>
      <c r="E9" s="13">
        <v>3048</v>
      </c>
      <c r="F9" s="13">
        <v>2565</v>
      </c>
      <c r="G9" s="13">
        <v>2141</v>
      </c>
      <c r="H9" s="6">
        <f>+(F9-E9)/E9</f>
        <v>-0.15846456692913385</v>
      </c>
      <c r="I9" s="6">
        <f>+(G9-F9)/F9</f>
        <v>-0.16530214424951267</v>
      </c>
      <c r="J9" s="6">
        <v>0.492</v>
      </c>
      <c r="K9" s="6">
        <v>0.222</v>
      </c>
      <c r="L9" s="6">
        <v>0.286</v>
      </c>
      <c r="M9" s="26">
        <v>177.3</v>
      </c>
      <c r="N9" s="22">
        <f>+G9/M9</f>
        <v>12.075578116187252</v>
      </c>
    </row>
    <row r="10" spans="1:14" s="1" customFormat="1" ht="23.25" thickBot="1">
      <c r="A10" s="126"/>
      <c r="B10" s="123"/>
      <c r="C10" s="123"/>
      <c r="D10" s="46" t="s">
        <v>9</v>
      </c>
      <c r="E10" s="47">
        <f>SUM(E5:E9)</f>
        <v>13671</v>
      </c>
      <c r="F10" s="47">
        <f>SUM(F5:F9)</f>
        <v>10431</v>
      </c>
      <c r="G10" s="47">
        <f>SUM(G5:G9)</f>
        <v>9027</v>
      </c>
      <c r="H10" s="48">
        <f t="shared" si="1"/>
        <v>-0.2369980250164582</v>
      </c>
      <c r="I10" s="48">
        <f t="shared" si="1"/>
        <v>-0.13459879206212252</v>
      </c>
      <c r="J10" s="48">
        <v>0.487</v>
      </c>
      <c r="K10" s="48">
        <v>0.183</v>
      </c>
      <c r="L10" s="48">
        <v>0.33</v>
      </c>
      <c r="M10" s="50">
        <f>SUM(M5:M9)</f>
        <v>920.3</v>
      </c>
      <c r="N10" s="49">
        <f t="shared" si="0"/>
        <v>9.808758013691188</v>
      </c>
    </row>
    <row r="12" ht="11.25">
      <c r="A12" s="34"/>
    </row>
    <row r="15" ht="11.25">
      <c r="A15" s="1" t="s">
        <v>91</v>
      </c>
    </row>
    <row r="16" ht="12" thickBot="1"/>
    <row r="17" spans="1:14" ht="33.75" customHeight="1">
      <c r="A17" s="124" t="s">
        <v>225</v>
      </c>
      <c r="B17" s="190" t="s">
        <v>22</v>
      </c>
      <c r="C17" s="190" t="s">
        <v>98</v>
      </c>
      <c r="D17" s="190" t="s">
        <v>14</v>
      </c>
      <c r="E17" s="193" t="s">
        <v>0</v>
      </c>
      <c r="F17" s="193"/>
      <c r="G17" s="193"/>
      <c r="H17" s="193"/>
      <c r="I17" s="193"/>
      <c r="J17" s="197" t="s">
        <v>10</v>
      </c>
      <c r="K17" s="197"/>
      <c r="L17" s="197"/>
      <c r="M17" s="198" t="s">
        <v>11</v>
      </c>
      <c r="N17" s="191" t="s">
        <v>220</v>
      </c>
    </row>
    <row r="18" spans="1:14" ht="33.75">
      <c r="A18" s="200"/>
      <c r="B18" s="195"/>
      <c r="C18" s="195"/>
      <c r="D18" s="127"/>
      <c r="E18" s="7">
        <v>1971</v>
      </c>
      <c r="F18" s="7">
        <v>1981</v>
      </c>
      <c r="G18" s="7">
        <v>1991</v>
      </c>
      <c r="H18" s="8" t="s">
        <v>1</v>
      </c>
      <c r="I18" s="8" t="s">
        <v>2</v>
      </c>
      <c r="J18" s="31" t="s">
        <v>3</v>
      </c>
      <c r="K18" s="31" t="s">
        <v>4</v>
      </c>
      <c r="L18" s="31" t="s">
        <v>5</v>
      </c>
      <c r="M18" s="199"/>
      <c r="N18" s="192"/>
    </row>
    <row r="19" spans="1:14" ht="11.25">
      <c r="A19" s="200"/>
      <c r="B19" s="195"/>
      <c r="C19" s="195"/>
      <c r="D19" s="5" t="s">
        <v>99</v>
      </c>
      <c r="E19" s="13">
        <v>2513</v>
      </c>
      <c r="F19" s="13">
        <v>2579</v>
      </c>
      <c r="G19" s="13">
        <v>2488</v>
      </c>
      <c r="H19" s="6">
        <f>+(F19-E19)/E19</f>
        <v>0.02626343016315161</v>
      </c>
      <c r="I19" s="6">
        <f>+(G19-F19)/F19</f>
        <v>-0.03528499418379217</v>
      </c>
      <c r="J19" s="6">
        <v>0.309</v>
      </c>
      <c r="K19" s="6">
        <v>0.216</v>
      </c>
      <c r="L19" s="6">
        <v>0.475</v>
      </c>
      <c r="M19" s="26">
        <v>157.1</v>
      </c>
      <c r="N19" s="22">
        <f>+G19/M19</f>
        <v>15.837046467218332</v>
      </c>
    </row>
    <row r="20" spans="1:14" ht="11.25">
      <c r="A20" s="200"/>
      <c r="B20" s="195"/>
      <c r="C20" s="195"/>
      <c r="D20" s="5" t="s">
        <v>100</v>
      </c>
      <c r="E20" s="13">
        <v>5209</v>
      </c>
      <c r="F20" s="13">
        <v>4751</v>
      </c>
      <c r="G20" s="13">
        <v>4550</v>
      </c>
      <c r="H20" s="6">
        <f aca="true" t="shared" si="2" ref="H20:I23">+(F20-E20)/E20</f>
        <v>-0.08792474563255903</v>
      </c>
      <c r="I20" s="6">
        <f t="shared" si="2"/>
        <v>-0.04230688276152389</v>
      </c>
      <c r="J20" s="6">
        <v>0.427</v>
      </c>
      <c r="K20" s="6">
        <v>0.156</v>
      </c>
      <c r="L20" s="6">
        <v>0.418</v>
      </c>
      <c r="M20" s="26">
        <v>271.3</v>
      </c>
      <c r="N20" s="22">
        <f>+G20/M20</f>
        <v>16.771102100995208</v>
      </c>
    </row>
    <row r="21" spans="1:14" ht="11.25">
      <c r="A21" s="200"/>
      <c r="B21" s="195"/>
      <c r="C21" s="195"/>
      <c r="D21" s="5" t="s">
        <v>101</v>
      </c>
      <c r="E21" s="13">
        <v>5969</v>
      </c>
      <c r="F21" s="13">
        <v>6054</v>
      </c>
      <c r="G21" s="13">
        <v>5286</v>
      </c>
      <c r="H21" s="6">
        <f t="shared" si="2"/>
        <v>0.01424024124643994</v>
      </c>
      <c r="I21" s="6">
        <f t="shared" si="2"/>
        <v>-0.12685827552031714</v>
      </c>
      <c r="J21" s="6">
        <v>0.398</v>
      </c>
      <c r="K21" s="6">
        <v>0.172</v>
      </c>
      <c r="L21" s="6">
        <v>0.43</v>
      </c>
      <c r="M21" s="26">
        <v>379.5</v>
      </c>
      <c r="N21" s="22">
        <f>+G21/M21</f>
        <v>13.928853754940711</v>
      </c>
    </row>
    <row r="22" spans="1:14" ht="11.25">
      <c r="A22" s="200"/>
      <c r="B22" s="195"/>
      <c r="C22" s="195"/>
      <c r="D22" s="5" t="s">
        <v>102</v>
      </c>
      <c r="E22" s="13">
        <v>586</v>
      </c>
      <c r="F22" s="13">
        <v>504</v>
      </c>
      <c r="G22" s="13">
        <v>601</v>
      </c>
      <c r="H22" s="6">
        <f t="shared" si="2"/>
        <v>-0.13993174061433447</v>
      </c>
      <c r="I22" s="6">
        <f t="shared" si="2"/>
        <v>0.19246031746031747</v>
      </c>
      <c r="J22" s="6">
        <v>0.167</v>
      </c>
      <c r="K22" s="6">
        <v>0.192</v>
      </c>
      <c r="L22" s="6">
        <v>0.641</v>
      </c>
      <c r="M22" s="26">
        <v>28.7</v>
      </c>
      <c r="N22" s="22">
        <f>+G22/M22</f>
        <v>20.94076655052265</v>
      </c>
    </row>
    <row r="23" spans="1:14" s="1" customFormat="1" ht="23.25" thickBot="1">
      <c r="A23" s="201"/>
      <c r="B23" s="196"/>
      <c r="C23" s="196"/>
      <c r="D23" s="46" t="s">
        <v>9</v>
      </c>
      <c r="E23" s="47">
        <f>SUM(E19:E22)</f>
        <v>14277</v>
      </c>
      <c r="F23" s="47">
        <f>SUM(F19:F22)</f>
        <v>13888</v>
      </c>
      <c r="G23" s="47">
        <f>SUM(G19:G22)</f>
        <v>12925</v>
      </c>
      <c r="H23" s="48">
        <f t="shared" si="2"/>
        <v>-0.027246620438467466</v>
      </c>
      <c r="I23" s="48">
        <f t="shared" si="2"/>
        <v>-0.06934043778801843</v>
      </c>
      <c r="J23" s="48">
        <v>0.39</v>
      </c>
      <c r="K23" s="48">
        <v>0.173</v>
      </c>
      <c r="L23" s="48">
        <v>0.438</v>
      </c>
      <c r="M23" s="50">
        <f>SUM(M19:M22)</f>
        <v>836.6</v>
      </c>
      <c r="N23" s="49">
        <f>+G23/M23</f>
        <v>15.44943820224719</v>
      </c>
    </row>
    <row r="25" ht="11.25">
      <c r="A25" s="34"/>
    </row>
    <row r="27" ht="11.25">
      <c r="A27" s="1" t="s">
        <v>91</v>
      </c>
    </row>
    <row r="28" ht="12" thickBot="1"/>
    <row r="29" spans="1:14" ht="33.75" customHeight="1">
      <c r="A29" s="124" t="s">
        <v>225</v>
      </c>
      <c r="B29" s="190" t="s">
        <v>21</v>
      </c>
      <c r="C29" s="190" t="s">
        <v>103</v>
      </c>
      <c r="D29" s="190" t="s">
        <v>14</v>
      </c>
      <c r="E29" s="193" t="s">
        <v>0</v>
      </c>
      <c r="F29" s="193"/>
      <c r="G29" s="193"/>
      <c r="H29" s="193"/>
      <c r="I29" s="193"/>
      <c r="J29" s="197" t="s">
        <v>10</v>
      </c>
      <c r="K29" s="197"/>
      <c r="L29" s="197"/>
      <c r="M29" s="198" t="s">
        <v>11</v>
      </c>
      <c r="N29" s="191" t="s">
        <v>220</v>
      </c>
    </row>
    <row r="30" spans="1:14" ht="33.75">
      <c r="A30" s="125"/>
      <c r="B30" s="122"/>
      <c r="C30" s="122"/>
      <c r="D30" s="127"/>
      <c r="E30" s="7">
        <v>1971</v>
      </c>
      <c r="F30" s="7">
        <v>1981</v>
      </c>
      <c r="G30" s="7">
        <v>1991</v>
      </c>
      <c r="H30" s="8" t="s">
        <v>1</v>
      </c>
      <c r="I30" s="8" t="s">
        <v>2</v>
      </c>
      <c r="J30" s="31" t="s">
        <v>3</v>
      </c>
      <c r="K30" s="31" t="s">
        <v>4</v>
      </c>
      <c r="L30" s="31" t="s">
        <v>5</v>
      </c>
      <c r="M30" s="199"/>
      <c r="N30" s="192"/>
    </row>
    <row r="31" spans="1:14" ht="12.75" customHeight="1">
      <c r="A31" s="125"/>
      <c r="B31" s="122"/>
      <c r="C31" s="122"/>
      <c r="D31" s="5" t="s">
        <v>104</v>
      </c>
      <c r="E31" s="13">
        <v>6632</v>
      </c>
      <c r="F31" s="13">
        <v>6656</v>
      </c>
      <c r="G31" s="13">
        <v>7219</v>
      </c>
      <c r="H31" s="6">
        <f>+(F31-E31)/E31</f>
        <v>0.0036188178528347406</v>
      </c>
      <c r="I31" s="6">
        <f>+(G31-F31)/F31</f>
        <v>0.08458533653846154</v>
      </c>
      <c r="J31" s="6">
        <v>0.43</v>
      </c>
      <c r="K31" s="6">
        <v>0.314</v>
      </c>
      <c r="L31" s="6">
        <v>0.256</v>
      </c>
      <c r="M31" s="26">
        <v>344.2</v>
      </c>
      <c r="N31" s="22">
        <f aca="true" t="shared" si="3" ref="N31:N38">+G31/M31</f>
        <v>20.973271353864032</v>
      </c>
    </row>
    <row r="32" spans="1:14" ht="12.75" customHeight="1">
      <c r="A32" s="125"/>
      <c r="B32" s="122"/>
      <c r="C32" s="122"/>
      <c r="D32" s="5" t="s">
        <v>105</v>
      </c>
      <c r="E32" s="13">
        <v>1524</v>
      </c>
      <c r="F32" s="13">
        <v>1918</v>
      </c>
      <c r="G32" s="13">
        <v>2228</v>
      </c>
      <c r="H32" s="6">
        <f aca="true" t="shared" si="4" ref="H32:H38">+(F32-E32)/E32</f>
        <v>0.2585301837270341</v>
      </c>
      <c r="I32" s="6">
        <f aca="true" t="shared" si="5" ref="I32:I38">+(G32-F32)/F32</f>
        <v>0.1616266944734098</v>
      </c>
      <c r="J32" s="6">
        <v>0.156</v>
      </c>
      <c r="K32" s="6">
        <v>0.39</v>
      </c>
      <c r="L32" s="6">
        <v>0.455</v>
      </c>
      <c r="M32" s="26">
        <v>109.9</v>
      </c>
      <c r="N32" s="22">
        <f t="shared" si="3"/>
        <v>20.2729754322111</v>
      </c>
    </row>
    <row r="33" spans="1:14" ht="12.75" customHeight="1">
      <c r="A33" s="125"/>
      <c r="B33" s="122"/>
      <c r="C33" s="122"/>
      <c r="D33" s="5" t="s">
        <v>106</v>
      </c>
      <c r="E33" s="13">
        <v>1812</v>
      </c>
      <c r="F33" s="13">
        <v>1763</v>
      </c>
      <c r="G33" s="13">
        <v>1806</v>
      </c>
      <c r="H33" s="6">
        <f t="shared" si="4"/>
        <v>-0.02704194260485651</v>
      </c>
      <c r="I33" s="6">
        <f t="shared" si="5"/>
        <v>0.024390243902439025</v>
      </c>
      <c r="J33" s="6">
        <v>0.318</v>
      </c>
      <c r="K33" s="6">
        <v>0.354</v>
      </c>
      <c r="L33" s="6">
        <v>0.328</v>
      </c>
      <c r="M33" s="26">
        <v>433.3</v>
      </c>
      <c r="N33" s="22">
        <f t="shared" si="3"/>
        <v>4.168012924071082</v>
      </c>
    </row>
    <row r="34" spans="1:14" ht="12.75" customHeight="1">
      <c r="A34" s="125"/>
      <c r="B34" s="122"/>
      <c r="C34" s="122"/>
      <c r="D34" s="3" t="s">
        <v>107</v>
      </c>
      <c r="E34" s="14">
        <v>634</v>
      </c>
      <c r="F34" s="14">
        <v>528</v>
      </c>
      <c r="G34" s="14">
        <v>461</v>
      </c>
      <c r="H34" s="4">
        <f t="shared" si="4"/>
        <v>-0.167192429022082</v>
      </c>
      <c r="I34" s="4">
        <f t="shared" si="5"/>
        <v>-0.1268939393939394</v>
      </c>
      <c r="J34" s="4">
        <v>0.164</v>
      </c>
      <c r="K34" s="4">
        <v>0.261</v>
      </c>
      <c r="L34" s="4">
        <v>0.575</v>
      </c>
      <c r="M34" s="27">
        <v>167.6</v>
      </c>
      <c r="N34" s="23">
        <f t="shared" si="3"/>
        <v>2.7505966587112174</v>
      </c>
    </row>
    <row r="35" spans="1:14" ht="12.75" customHeight="1">
      <c r="A35" s="125"/>
      <c r="B35" s="122"/>
      <c r="C35" s="122"/>
      <c r="D35" s="3" t="s">
        <v>108</v>
      </c>
      <c r="E35" s="14">
        <v>5509</v>
      </c>
      <c r="F35" s="14">
        <v>5461</v>
      </c>
      <c r="G35" s="14">
        <v>5432</v>
      </c>
      <c r="H35" s="4">
        <f aca="true" t="shared" si="6" ref="H35:I37">+(F35-E35)/E35</f>
        <v>-0.00871301506625522</v>
      </c>
      <c r="I35" s="4">
        <f t="shared" si="6"/>
        <v>-0.005310382713788683</v>
      </c>
      <c r="J35" s="4">
        <v>0.197</v>
      </c>
      <c r="K35" s="4">
        <v>0.378</v>
      </c>
      <c r="L35" s="4">
        <v>0.426</v>
      </c>
      <c r="M35" s="27">
        <v>161.1</v>
      </c>
      <c r="N35" s="23">
        <f>+G35/M35</f>
        <v>33.718187461204224</v>
      </c>
    </row>
    <row r="36" spans="1:14" ht="12.75" customHeight="1">
      <c r="A36" s="125"/>
      <c r="B36" s="122"/>
      <c r="C36" s="122"/>
      <c r="D36" s="3" t="s">
        <v>109</v>
      </c>
      <c r="E36" s="14">
        <v>3307</v>
      </c>
      <c r="F36" s="14">
        <v>3221</v>
      </c>
      <c r="G36" s="14">
        <v>3179</v>
      </c>
      <c r="H36" s="4">
        <f t="shared" si="6"/>
        <v>-0.02600544299969761</v>
      </c>
      <c r="I36" s="4">
        <f t="shared" si="6"/>
        <v>-0.013039428748835765</v>
      </c>
      <c r="J36" s="4">
        <v>0.239</v>
      </c>
      <c r="K36" s="4">
        <v>0.412</v>
      </c>
      <c r="L36" s="4">
        <v>0.349</v>
      </c>
      <c r="M36" s="27">
        <v>129</v>
      </c>
      <c r="N36" s="23">
        <f>+G36/M36</f>
        <v>24.643410852713178</v>
      </c>
    </row>
    <row r="37" spans="1:14" ht="12.75" customHeight="1">
      <c r="A37" s="125"/>
      <c r="B37" s="122"/>
      <c r="C37" s="122"/>
      <c r="D37" s="5" t="s">
        <v>110</v>
      </c>
      <c r="E37" s="13">
        <v>5125</v>
      </c>
      <c r="F37" s="13">
        <v>8401</v>
      </c>
      <c r="G37" s="13">
        <v>7548</v>
      </c>
      <c r="H37" s="6">
        <f t="shared" si="6"/>
        <v>0.639219512195122</v>
      </c>
      <c r="I37" s="6">
        <f t="shared" si="6"/>
        <v>-0.1015355314843471</v>
      </c>
      <c r="J37" s="6">
        <v>0.144</v>
      </c>
      <c r="K37" s="6">
        <v>0.51</v>
      </c>
      <c r="L37" s="6">
        <v>0.346</v>
      </c>
      <c r="M37" s="26">
        <v>294.7</v>
      </c>
      <c r="N37" s="22">
        <f>+G37/M37</f>
        <v>25.612487275195114</v>
      </c>
    </row>
    <row r="38" spans="1:14" s="1" customFormat="1" ht="23.25" thickBot="1">
      <c r="A38" s="126"/>
      <c r="B38" s="123"/>
      <c r="C38" s="123"/>
      <c r="D38" s="46" t="s">
        <v>9</v>
      </c>
      <c r="E38" s="47">
        <f>SUM(E31:E37)</f>
        <v>24543</v>
      </c>
      <c r="F38" s="47">
        <f>SUM(F31:F37)</f>
        <v>27948</v>
      </c>
      <c r="G38" s="47">
        <f>SUM(G31:G37)</f>
        <v>27873</v>
      </c>
      <c r="H38" s="48">
        <f t="shared" si="4"/>
        <v>0.1387360958318054</v>
      </c>
      <c r="I38" s="48">
        <f t="shared" si="5"/>
        <v>-0.0026835551738943753</v>
      </c>
      <c r="J38" s="48">
        <v>0.257</v>
      </c>
      <c r="K38" s="48">
        <v>0.36</v>
      </c>
      <c r="L38" s="48">
        <v>0.383</v>
      </c>
      <c r="M38" s="50">
        <f>SUM(M31:M37)</f>
        <v>1639.8</v>
      </c>
      <c r="N38" s="49">
        <f t="shared" si="3"/>
        <v>16.997804610318333</v>
      </c>
    </row>
    <row r="40" spans="10:14" s="34" customFormat="1" ht="11.25">
      <c r="J40" s="42"/>
      <c r="K40" s="42"/>
      <c r="L40" s="42"/>
      <c r="M40" s="44"/>
      <c r="N40" s="43"/>
    </row>
    <row r="41" spans="10:14" s="34" customFormat="1" ht="11.25">
      <c r="J41" s="42"/>
      <c r="K41" s="42"/>
      <c r="L41" s="42"/>
      <c r="M41" s="44"/>
      <c r="N41" s="43"/>
    </row>
    <row r="42" spans="10:14" s="34" customFormat="1" ht="11.25">
      <c r="J42" s="42"/>
      <c r="K42" s="42"/>
      <c r="L42" s="42"/>
      <c r="M42" s="44"/>
      <c r="N42" s="43"/>
    </row>
    <row r="43" spans="10:14" s="34" customFormat="1" ht="11.25">
      <c r="J43" s="42"/>
      <c r="K43" s="42"/>
      <c r="L43" s="42"/>
      <c r="M43" s="44"/>
      <c r="N43" s="43"/>
    </row>
    <row r="46" ht="11.25">
      <c r="A46" s="1" t="s">
        <v>91</v>
      </c>
    </row>
    <row r="47" ht="12" thickBot="1"/>
    <row r="48" spans="1:14" ht="33.75" customHeight="1">
      <c r="A48" s="124" t="s">
        <v>225</v>
      </c>
      <c r="B48" s="190" t="s">
        <v>111</v>
      </c>
      <c r="C48" s="190" t="s">
        <v>112</v>
      </c>
      <c r="D48" s="190" t="s">
        <v>14</v>
      </c>
      <c r="E48" s="193" t="s">
        <v>0</v>
      </c>
      <c r="F48" s="193"/>
      <c r="G48" s="193"/>
      <c r="H48" s="193"/>
      <c r="I48" s="193"/>
      <c r="J48" s="197" t="s">
        <v>10</v>
      </c>
      <c r="K48" s="197"/>
      <c r="L48" s="197"/>
      <c r="M48" s="198" t="s">
        <v>11</v>
      </c>
      <c r="N48" s="191" t="s">
        <v>220</v>
      </c>
    </row>
    <row r="49" spans="1:14" ht="33.75">
      <c r="A49" s="125"/>
      <c r="B49" s="122"/>
      <c r="C49" s="122"/>
      <c r="D49" s="127"/>
      <c r="E49" s="7">
        <v>1971</v>
      </c>
      <c r="F49" s="7">
        <v>1981</v>
      </c>
      <c r="G49" s="7">
        <v>1991</v>
      </c>
      <c r="H49" s="8" t="s">
        <v>1</v>
      </c>
      <c r="I49" s="8" t="s">
        <v>2</v>
      </c>
      <c r="J49" s="31" t="s">
        <v>3</v>
      </c>
      <c r="K49" s="31" t="s">
        <v>4</v>
      </c>
      <c r="L49" s="31" t="s">
        <v>5</v>
      </c>
      <c r="M49" s="199"/>
      <c r="N49" s="192"/>
    </row>
    <row r="50" spans="1:14" ht="12.75" customHeight="1">
      <c r="A50" s="125"/>
      <c r="B50" s="122"/>
      <c r="C50" s="122"/>
      <c r="D50" s="5" t="s">
        <v>113</v>
      </c>
      <c r="E50" s="13">
        <v>4539</v>
      </c>
      <c r="F50" s="13">
        <v>4168</v>
      </c>
      <c r="G50" s="13">
        <v>4403</v>
      </c>
      <c r="H50" s="6">
        <f aca="true" t="shared" si="7" ref="H50:I54">+(F50-E50)/E50</f>
        <v>-0.08173606521260189</v>
      </c>
      <c r="I50" s="6">
        <f t="shared" si="7"/>
        <v>0.05638195777351247</v>
      </c>
      <c r="J50" s="6">
        <v>0.345</v>
      </c>
      <c r="K50" s="6">
        <v>0.199</v>
      </c>
      <c r="L50" s="6">
        <v>0.456</v>
      </c>
      <c r="M50" s="26">
        <v>409.6</v>
      </c>
      <c r="N50" s="22">
        <f>+G50/M50</f>
        <v>10.74951171875</v>
      </c>
    </row>
    <row r="51" spans="1:14" ht="12.75" customHeight="1">
      <c r="A51" s="125"/>
      <c r="B51" s="122"/>
      <c r="C51" s="122"/>
      <c r="D51" s="3" t="s">
        <v>114</v>
      </c>
      <c r="E51" s="14">
        <v>674</v>
      </c>
      <c r="F51" s="14">
        <v>1010</v>
      </c>
      <c r="G51" s="14">
        <v>1179</v>
      </c>
      <c r="H51" s="4">
        <f t="shared" si="7"/>
        <v>0.49851632047477745</v>
      </c>
      <c r="I51" s="4">
        <f t="shared" si="7"/>
        <v>0.16732673267326734</v>
      </c>
      <c r="J51" s="4">
        <v>0.238</v>
      </c>
      <c r="K51" s="4">
        <v>0.212</v>
      </c>
      <c r="L51" s="4">
        <v>0.55</v>
      </c>
      <c r="M51" s="27">
        <v>183.3</v>
      </c>
      <c r="N51" s="23">
        <f>+G51/M51</f>
        <v>6.432078559738134</v>
      </c>
    </row>
    <row r="52" spans="1:14" ht="12.75" customHeight="1">
      <c r="A52" s="125"/>
      <c r="B52" s="122"/>
      <c r="C52" s="122"/>
      <c r="D52" s="5" t="s">
        <v>115</v>
      </c>
      <c r="E52" s="13">
        <v>1543</v>
      </c>
      <c r="F52" s="13">
        <v>1682</v>
      </c>
      <c r="G52" s="13">
        <v>2043</v>
      </c>
      <c r="H52" s="6">
        <f>+(F52-E52)/E52</f>
        <v>0.09008425145819832</v>
      </c>
      <c r="I52" s="6">
        <f>+(G52-F52)/F52</f>
        <v>0.2146254458977408</v>
      </c>
      <c r="J52" s="6">
        <v>0.208</v>
      </c>
      <c r="K52" s="6">
        <v>0.224</v>
      </c>
      <c r="L52" s="6">
        <v>0.568</v>
      </c>
      <c r="M52" s="26">
        <v>253.7</v>
      </c>
      <c r="N52" s="22">
        <f>+G52/M52</f>
        <v>8.052818289318093</v>
      </c>
    </row>
    <row r="53" spans="1:14" ht="12.75" customHeight="1">
      <c r="A53" s="125"/>
      <c r="B53" s="122"/>
      <c r="C53" s="122"/>
      <c r="D53" s="5" t="s">
        <v>116</v>
      </c>
      <c r="E53" s="13">
        <v>5762</v>
      </c>
      <c r="F53" s="13">
        <v>5996</v>
      </c>
      <c r="G53" s="13">
        <v>5694</v>
      </c>
      <c r="H53" s="6">
        <f>+(F53-E53)/E53</f>
        <v>0.040610898993405066</v>
      </c>
      <c r="I53" s="6">
        <f>+(G53-F53)/F53</f>
        <v>-0.05036691127418279</v>
      </c>
      <c r="J53" s="6">
        <v>0.361</v>
      </c>
      <c r="K53" s="6">
        <v>0.211</v>
      </c>
      <c r="L53" s="6">
        <v>0.429</v>
      </c>
      <c r="M53" s="26">
        <v>204.2</v>
      </c>
      <c r="N53" s="22">
        <f>+G53/M53</f>
        <v>27.884427032321256</v>
      </c>
    </row>
    <row r="54" spans="1:14" s="1" customFormat="1" ht="23.25" thickBot="1">
      <c r="A54" s="126"/>
      <c r="B54" s="123"/>
      <c r="C54" s="123"/>
      <c r="D54" s="46" t="s">
        <v>9</v>
      </c>
      <c r="E54" s="47">
        <f>SUM(E50:E53)</f>
        <v>12518</v>
      </c>
      <c r="F54" s="47">
        <f>SUM(F50:F53)</f>
        <v>12856</v>
      </c>
      <c r="G54" s="47">
        <f>SUM(G50:G53)</f>
        <v>13319</v>
      </c>
      <c r="H54" s="48">
        <f t="shared" si="7"/>
        <v>0.02700111838951909</v>
      </c>
      <c r="I54" s="48">
        <f t="shared" si="7"/>
        <v>0.03601431238332296</v>
      </c>
      <c r="J54" s="48">
        <v>0.32</v>
      </c>
      <c r="K54" s="48">
        <v>0.209</v>
      </c>
      <c r="L54" s="48">
        <v>0.47</v>
      </c>
      <c r="M54" s="50">
        <f>SUM(M50:M53)</f>
        <v>1050.8000000000002</v>
      </c>
      <c r="N54" s="49">
        <f>+G54/M54</f>
        <v>12.675104682146934</v>
      </c>
    </row>
    <row r="56" ht="11.25">
      <c r="A56" s="34"/>
    </row>
    <row r="58" ht="11.25">
      <c r="A58" s="1" t="s">
        <v>91</v>
      </c>
    </row>
    <row r="59" ht="12" thickBot="1"/>
    <row r="60" spans="1:14" ht="33.75" customHeight="1">
      <c r="A60" s="124" t="s">
        <v>225</v>
      </c>
      <c r="B60" s="190" t="s">
        <v>117</v>
      </c>
      <c r="C60" s="190" t="s">
        <v>118</v>
      </c>
      <c r="D60" s="190" t="s">
        <v>14</v>
      </c>
      <c r="E60" s="193" t="s">
        <v>0</v>
      </c>
      <c r="F60" s="193"/>
      <c r="G60" s="193"/>
      <c r="H60" s="193"/>
      <c r="I60" s="193"/>
      <c r="J60" s="197" t="s">
        <v>10</v>
      </c>
      <c r="K60" s="197"/>
      <c r="L60" s="197"/>
      <c r="M60" s="198" t="s">
        <v>11</v>
      </c>
      <c r="N60" s="191" t="s">
        <v>220</v>
      </c>
    </row>
    <row r="61" spans="1:14" ht="33.75">
      <c r="A61" s="200"/>
      <c r="B61" s="195"/>
      <c r="C61" s="195"/>
      <c r="D61" s="127"/>
      <c r="E61" s="7">
        <v>1971</v>
      </c>
      <c r="F61" s="7">
        <v>1981</v>
      </c>
      <c r="G61" s="7">
        <v>1991</v>
      </c>
      <c r="H61" s="8" t="s">
        <v>1</v>
      </c>
      <c r="I61" s="8" t="s">
        <v>2</v>
      </c>
      <c r="J61" s="31" t="s">
        <v>3</v>
      </c>
      <c r="K61" s="31" t="s">
        <v>4</v>
      </c>
      <c r="L61" s="31" t="s">
        <v>5</v>
      </c>
      <c r="M61" s="199"/>
      <c r="N61" s="192"/>
    </row>
    <row r="62" spans="1:14" ht="11.25">
      <c r="A62" s="200"/>
      <c r="B62" s="195"/>
      <c r="C62" s="195"/>
      <c r="D62" s="5" t="s">
        <v>119</v>
      </c>
      <c r="E62" s="13">
        <v>8298</v>
      </c>
      <c r="F62" s="13">
        <v>7070</v>
      </c>
      <c r="G62" s="13">
        <v>6289</v>
      </c>
      <c r="H62" s="6">
        <f aca="true" t="shared" si="8" ref="H62:I65">+(F62-E62)/E62</f>
        <v>-0.14798746685948422</v>
      </c>
      <c r="I62" s="6">
        <f t="shared" si="8"/>
        <v>-0.11046676096181046</v>
      </c>
      <c r="J62" s="6">
        <v>0.599</v>
      </c>
      <c r="K62" s="6">
        <v>0.088</v>
      </c>
      <c r="L62" s="6">
        <v>0.313</v>
      </c>
      <c r="M62" s="26">
        <v>346.1</v>
      </c>
      <c r="N62" s="22">
        <f>+G62/M62</f>
        <v>18.17104882981797</v>
      </c>
    </row>
    <row r="63" spans="1:14" ht="11.25">
      <c r="A63" s="200"/>
      <c r="B63" s="195"/>
      <c r="C63" s="195"/>
      <c r="D63" s="5" t="s">
        <v>120</v>
      </c>
      <c r="E63" s="13">
        <v>5032</v>
      </c>
      <c r="F63" s="13">
        <v>4650</v>
      </c>
      <c r="G63" s="13">
        <v>4264</v>
      </c>
      <c r="H63" s="6">
        <f t="shared" si="8"/>
        <v>-0.0759141494435612</v>
      </c>
      <c r="I63" s="6">
        <f t="shared" si="8"/>
        <v>-0.08301075268817204</v>
      </c>
      <c r="J63" s="6">
        <v>0.706</v>
      </c>
      <c r="K63" s="6">
        <v>0.073</v>
      </c>
      <c r="L63" s="6">
        <v>0.22</v>
      </c>
      <c r="M63" s="26">
        <v>155</v>
      </c>
      <c r="N63" s="22">
        <f>+G63/M63</f>
        <v>27.509677419354837</v>
      </c>
    </row>
    <row r="64" spans="1:14" ht="11.25">
      <c r="A64" s="200"/>
      <c r="B64" s="195"/>
      <c r="C64" s="195"/>
      <c r="D64" s="5" t="s">
        <v>121</v>
      </c>
      <c r="E64" s="13">
        <v>4649</v>
      </c>
      <c r="F64" s="13">
        <v>4246</v>
      </c>
      <c r="G64" s="13">
        <v>4485</v>
      </c>
      <c r="H64" s="6">
        <f t="shared" si="8"/>
        <v>-0.08668530866853087</v>
      </c>
      <c r="I64" s="6">
        <f t="shared" si="8"/>
        <v>0.05628827131417805</v>
      </c>
      <c r="J64" s="6">
        <v>0.603</v>
      </c>
      <c r="K64" s="6">
        <v>0.094</v>
      </c>
      <c r="L64" s="6">
        <v>0.303</v>
      </c>
      <c r="M64" s="26">
        <v>206.8</v>
      </c>
      <c r="N64" s="22">
        <f>+G64/M64</f>
        <v>21.687620889748548</v>
      </c>
    </row>
    <row r="65" spans="1:14" s="1" customFormat="1" ht="43.5" customHeight="1" thickBot="1">
      <c r="A65" s="201"/>
      <c r="B65" s="196"/>
      <c r="C65" s="196"/>
      <c r="D65" s="46" t="s">
        <v>9</v>
      </c>
      <c r="E65" s="47">
        <f>SUM(E62:E64)</f>
        <v>17979</v>
      </c>
      <c r="F65" s="47">
        <f>SUM(F62:F64)</f>
        <v>15966</v>
      </c>
      <c r="G65" s="47">
        <f>SUM(G62:G64)</f>
        <v>15038</v>
      </c>
      <c r="H65" s="48">
        <f t="shared" si="8"/>
        <v>-0.11196395795094277</v>
      </c>
      <c r="I65" s="48">
        <f t="shared" si="8"/>
        <v>-0.05812351246398597</v>
      </c>
      <c r="J65" s="48">
        <v>0.631</v>
      </c>
      <c r="K65" s="48">
        <v>0.085</v>
      </c>
      <c r="L65" s="48">
        <v>0.283</v>
      </c>
      <c r="M65" s="50">
        <f>SUM(M62:M64)</f>
        <v>707.9000000000001</v>
      </c>
      <c r="N65" s="49">
        <f>+G65/M65</f>
        <v>21.24311343410086</v>
      </c>
    </row>
    <row r="67" ht="11.25">
      <c r="A67" s="34"/>
    </row>
  </sheetData>
  <mergeCells count="40">
    <mergeCell ref="N60:N61"/>
    <mergeCell ref="A17:A23"/>
    <mergeCell ref="B17:B23"/>
    <mergeCell ref="C17:C23"/>
    <mergeCell ref="A60:A65"/>
    <mergeCell ref="B60:B65"/>
    <mergeCell ref="C60:C65"/>
    <mergeCell ref="A48:A54"/>
    <mergeCell ref="B48:B54"/>
    <mergeCell ref="C48:C54"/>
    <mergeCell ref="D60:D61"/>
    <mergeCell ref="E60:I60"/>
    <mergeCell ref="J60:L60"/>
    <mergeCell ref="M60:M61"/>
    <mergeCell ref="N29:N30"/>
    <mergeCell ref="D48:D49"/>
    <mergeCell ref="E48:I48"/>
    <mergeCell ref="J48:L48"/>
    <mergeCell ref="M48:M49"/>
    <mergeCell ref="N48:N49"/>
    <mergeCell ref="D29:D30"/>
    <mergeCell ref="E29:I29"/>
    <mergeCell ref="J29:L29"/>
    <mergeCell ref="M29:M30"/>
    <mergeCell ref="N3:N4"/>
    <mergeCell ref="D17:D18"/>
    <mergeCell ref="E17:I17"/>
    <mergeCell ref="J17:L17"/>
    <mergeCell ref="M17:M18"/>
    <mergeCell ref="N17:N18"/>
    <mergeCell ref="D3:D4"/>
    <mergeCell ref="E3:I3"/>
    <mergeCell ref="J3:L3"/>
    <mergeCell ref="M3:M4"/>
    <mergeCell ref="A3:A10"/>
    <mergeCell ref="B3:B10"/>
    <mergeCell ref="C3:C10"/>
    <mergeCell ref="A29:A38"/>
    <mergeCell ref="B29:B38"/>
    <mergeCell ref="C29:C38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rowBreaks count="4" manualBreakCount="4">
    <brk id="12" max="255" man="1"/>
    <brk id="25" max="255" man="1"/>
    <brk id="42" max="255" man="1"/>
    <brk id="5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5">
      <selection activeCell="A30" sqref="A30"/>
    </sheetView>
  </sheetViews>
  <sheetFormatPr defaultColWidth="9.00390625" defaultRowHeight="12.75"/>
  <cols>
    <col min="1" max="1" width="12.125" style="2" customWidth="1"/>
    <col min="2" max="2" width="5.00390625" style="2" customWidth="1"/>
    <col min="3" max="3" width="9.125" style="2" customWidth="1"/>
    <col min="4" max="4" width="15.00390625" style="2" customWidth="1"/>
    <col min="5" max="5" width="6.875" style="2" customWidth="1"/>
    <col min="6" max="6" width="7.25390625" style="2" customWidth="1"/>
    <col min="7" max="7" width="7.75390625" style="2" customWidth="1"/>
    <col min="8" max="9" width="9.125" style="2" customWidth="1"/>
    <col min="10" max="12" width="9.125" style="30" customWidth="1"/>
    <col min="13" max="13" width="9.125" style="33" customWidth="1"/>
    <col min="14" max="14" width="12.625" style="32" customWidth="1"/>
    <col min="15" max="16384" width="9.125" style="2" customWidth="1"/>
  </cols>
  <sheetData>
    <row r="1" ht="11.25">
      <c r="A1" s="1" t="s">
        <v>122</v>
      </c>
    </row>
    <row r="2" ht="12" thickBot="1"/>
    <row r="3" spans="1:14" ht="33.75" customHeight="1">
      <c r="A3" s="124" t="s">
        <v>225</v>
      </c>
      <c r="B3" s="190" t="s">
        <v>7</v>
      </c>
      <c r="C3" s="190" t="s">
        <v>123</v>
      </c>
      <c r="D3" s="190" t="s">
        <v>14</v>
      </c>
      <c r="E3" s="193" t="s">
        <v>0</v>
      </c>
      <c r="F3" s="193"/>
      <c r="G3" s="193"/>
      <c r="H3" s="193"/>
      <c r="I3" s="193"/>
      <c r="J3" s="197" t="s">
        <v>10</v>
      </c>
      <c r="K3" s="197"/>
      <c r="L3" s="197"/>
      <c r="M3" s="198" t="s">
        <v>11</v>
      </c>
      <c r="N3" s="191" t="s">
        <v>220</v>
      </c>
    </row>
    <row r="4" spans="1:14" ht="33.75">
      <c r="A4" s="200"/>
      <c r="B4" s="195"/>
      <c r="C4" s="195"/>
      <c r="D4" s="127"/>
      <c r="E4" s="7">
        <v>1971</v>
      </c>
      <c r="F4" s="7">
        <v>1981</v>
      </c>
      <c r="G4" s="7">
        <v>1991</v>
      </c>
      <c r="H4" s="8" t="s">
        <v>1</v>
      </c>
      <c r="I4" s="8" t="s">
        <v>2</v>
      </c>
      <c r="J4" s="31" t="s">
        <v>3</v>
      </c>
      <c r="K4" s="31" t="s">
        <v>4</v>
      </c>
      <c r="L4" s="31" t="s">
        <v>5</v>
      </c>
      <c r="M4" s="199"/>
      <c r="N4" s="192"/>
    </row>
    <row r="5" spans="1:14" ht="11.25">
      <c r="A5" s="200"/>
      <c r="B5" s="195"/>
      <c r="C5" s="195"/>
      <c r="D5" s="5" t="s">
        <v>124</v>
      </c>
      <c r="E5" s="13">
        <v>9313</v>
      </c>
      <c r="F5" s="13">
        <v>9190</v>
      </c>
      <c r="G5" s="13">
        <v>9683</v>
      </c>
      <c r="H5" s="6">
        <f>+(F5-E5)/E5</f>
        <v>-0.013207344572103511</v>
      </c>
      <c r="I5" s="6">
        <f>+(G5-F5)/F5</f>
        <v>0.053645266594124046</v>
      </c>
      <c r="J5" s="6">
        <v>0.537</v>
      </c>
      <c r="K5" s="6">
        <v>0.166</v>
      </c>
      <c r="L5" s="6">
        <v>0.297</v>
      </c>
      <c r="M5" s="26">
        <v>241.1</v>
      </c>
      <c r="N5" s="22">
        <f aca="true" t="shared" si="0" ref="N5:N11">+G5/M5</f>
        <v>40.161758606387394</v>
      </c>
    </row>
    <row r="6" spans="1:14" ht="11.25">
      <c r="A6" s="200"/>
      <c r="B6" s="195"/>
      <c r="C6" s="195"/>
      <c r="D6" s="5" t="s">
        <v>125</v>
      </c>
      <c r="E6" s="13">
        <v>4100</v>
      </c>
      <c r="F6" s="13">
        <v>3963</v>
      </c>
      <c r="G6" s="13">
        <v>3913</v>
      </c>
      <c r="H6" s="6">
        <f aca="true" t="shared" si="1" ref="H6:I11">+(F6-E6)/E6</f>
        <v>-0.033414634146341465</v>
      </c>
      <c r="I6" s="6">
        <f t="shared" si="1"/>
        <v>-0.012616704516780217</v>
      </c>
      <c r="J6" s="6">
        <v>0.683</v>
      </c>
      <c r="K6" s="6">
        <v>0.093</v>
      </c>
      <c r="L6" s="6">
        <v>0.224</v>
      </c>
      <c r="M6" s="26">
        <v>148.7</v>
      </c>
      <c r="N6" s="22">
        <f t="shared" si="0"/>
        <v>26.314727639542706</v>
      </c>
    </row>
    <row r="7" spans="1:14" ht="11.25">
      <c r="A7" s="200"/>
      <c r="B7" s="195"/>
      <c r="C7" s="195"/>
      <c r="D7" s="5" t="s">
        <v>126</v>
      </c>
      <c r="E7" s="13">
        <v>10040</v>
      </c>
      <c r="F7" s="13">
        <v>8668</v>
      </c>
      <c r="G7" s="13">
        <v>8210</v>
      </c>
      <c r="H7" s="6">
        <f t="shared" si="1"/>
        <v>-0.13665338645418326</v>
      </c>
      <c r="I7" s="6">
        <f t="shared" si="1"/>
        <v>-0.05283802491924319</v>
      </c>
      <c r="J7" s="6">
        <v>0.742</v>
      </c>
      <c r="K7" s="6">
        <v>0.067</v>
      </c>
      <c r="L7" s="6">
        <v>0.191</v>
      </c>
      <c r="M7" s="26">
        <v>345.1</v>
      </c>
      <c r="N7" s="22">
        <f t="shared" si="0"/>
        <v>23.7902057374674</v>
      </c>
    </row>
    <row r="8" spans="1:14" ht="11.25">
      <c r="A8" s="200"/>
      <c r="B8" s="195"/>
      <c r="C8" s="195"/>
      <c r="D8" s="5" t="s">
        <v>127</v>
      </c>
      <c r="E8" s="13">
        <v>3497</v>
      </c>
      <c r="F8" s="13">
        <v>3515</v>
      </c>
      <c r="G8" s="13">
        <v>3720</v>
      </c>
      <c r="H8" s="6">
        <f t="shared" si="1"/>
        <v>0.005147269087789534</v>
      </c>
      <c r="I8" s="6">
        <f t="shared" si="1"/>
        <v>0.05832147937411095</v>
      </c>
      <c r="J8" s="6">
        <v>0.649</v>
      </c>
      <c r="K8" s="6">
        <v>0.123</v>
      </c>
      <c r="L8" s="6">
        <v>0.228</v>
      </c>
      <c r="M8" s="26">
        <v>205.8</v>
      </c>
      <c r="N8" s="22">
        <f t="shared" si="0"/>
        <v>18.075801749271136</v>
      </c>
    </row>
    <row r="9" spans="1:14" ht="11.25">
      <c r="A9" s="200"/>
      <c r="B9" s="195"/>
      <c r="C9" s="195"/>
      <c r="D9" s="5" t="s">
        <v>128</v>
      </c>
      <c r="E9" s="13">
        <v>6851</v>
      </c>
      <c r="F9" s="13">
        <v>6424</v>
      </c>
      <c r="G9" s="13">
        <v>5760</v>
      </c>
      <c r="H9" s="6">
        <f t="shared" si="1"/>
        <v>-0.06232666763976062</v>
      </c>
      <c r="I9" s="6">
        <f t="shared" si="1"/>
        <v>-0.10336239103362391</v>
      </c>
      <c r="J9" s="6">
        <v>0.892</v>
      </c>
      <c r="K9" s="6">
        <v>0.021</v>
      </c>
      <c r="L9" s="6">
        <v>0.087</v>
      </c>
      <c r="M9" s="26">
        <v>213.2</v>
      </c>
      <c r="N9" s="22">
        <f t="shared" si="0"/>
        <v>27.01688555347092</v>
      </c>
    </row>
    <row r="10" spans="1:14" ht="11.25">
      <c r="A10" s="200"/>
      <c r="B10" s="195"/>
      <c r="C10" s="195"/>
      <c r="D10" s="5" t="s">
        <v>129</v>
      </c>
      <c r="E10" s="13">
        <v>3851</v>
      </c>
      <c r="F10" s="13">
        <v>3541</v>
      </c>
      <c r="G10" s="13">
        <v>3136</v>
      </c>
      <c r="H10" s="6">
        <f t="shared" si="1"/>
        <v>-0.08049857179953258</v>
      </c>
      <c r="I10" s="6">
        <f t="shared" si="1"/>
        <v>-0.11437447048856256</v>
      </c>
      <c r="J10" s="6">
        <v>0.886</v>
      </c>
      <c r="K10" s="6">
        <v>0.019</v>
      </c>
      <c r="L10" s="6">
        <v>0.095</v>
      </c>
      <c r="M10" s="26">
        <v>96.3</v>
      </c>
      <c r="N10" s="22">
        <f t="shared" si="0"/>
        <v>32.56490134994808</v>
      </c>
    </row>
    <row r="11" spans="1:14" s="1" customFormat="1" ht="23.25" thickBot="1">
      <c r="A11" s="201"/>
      <c r="B11" s="196"/>
      <c r="C11" s="196"/>
      <c r="D11" s="46" t="s">
        <v>9</v>
      </c>
      <c r="E11" s="47">
        <f>SUM(E5:E10)</f>
        <v>37652</v>
      </c>
      <c r="F11" s="47">
        <f>SUM(F5:F10)</f>
        <v>35301</v>
      </c>
      <c r="G11" s="47">
        <f>SUM(G5:G10)</f>
        <v>34422</v>
      </c>
      <c r="H11" s="48">
        <f t="shared" si="1"/>
        <v>-0.06244024221820886</v>
      </c>
      <c r="I11" s="48">
        <f t="shared" si="1"/>
        <v>-0.024900144471827992</v>
      </c>
      <c r="J11" s="48">
        <v>0.72</v>
      </c>
      <c r="K11" s="48">
        <v>0.085</v>
      </c>
      <c r="L11" s="48">
        <v>0.195</v>
      </c>
      <c r="M11" s="50">
        <f>SUM(M5:M10)</f>
        <v>1250.2</v>
      </c>
      <c r="N11" s="49">
        <f t="shared" si="0"/>
        <v>27.533194688849782</v>
      </c>
    </row>
    <row r="13" ht="11.25">
      <c r="A13" s="34"/>
    </row>
    <row r="15" ht="11.25">
      <c r="A15" s="1" t="s">
        <v>122</v>
      </c>
    </row>
    <row r="16" ht="12" thickBot="1"/>
    <row r="17" spans="1:14" ht="33.75" customHeight="1">
      <c r="A17" s="124" t="s">
        <v>225</v>
      </c>
      <c r="B17" s="190" t="s">
        <v>22</v>
      </c>
      <c r="C17" s="190" t="s">
        <v>130</v>
      </c>
      <c r="D17" s="190" t="s">
        <v>14</v>
      </c>
      <c r="E17" s="193" t="s">
        <v>0</v>
      </c>
      <c r="F17" s="193"/>
      <c r="G17" s="193"/>
      <c r="H17" s="193"/>
      <c r="I17" s="193"/>
      <c r="J17" s="197" t="s">
        <v>10</v>
      </c>
      <c r="K17" s="197"/>
      <c r="L17" s="197"/>
      <c r="M17" s="198" t="s">
        <v>11</v>
      </c>
      <c r="N17" s="191" t="s">
        <v>220</v>
      </c>
    </row>
    <row r="18" spans="1:14" ht="33.75">
      <c r="A18" s="125"/>
      <c r="B18" s="122"/>
      <c r="C18" s="122"/>
      <c r="D18" s="127"/>
      <c r="E18" s="7">
        <v>1971</v>
      </c>
      <c r="F18" s="7">
        <v>1981</v>
      </c>
      <c r="G18" s="7">
        <v>1991</v>
      </c>
      <c r="H18" s="8" t="s">
        <v>1</v>
      </c>
      <c r="I18" s="8" t="s">
        <v>2</v>
      </c>
      <c r="J18" s="31" t="s">
        <v>3</v>
      </c>
      <c r="K18" s="31" t="s">
        <v>4</v>
      </c>
      <c r="L18" s="31" t="s">
        <v>5</v>
      </c>
      <c r="M18" s="199"/>
      <c r="N18" s="192"/>
    </row>
    <row r="19" spans="1:14" ht="12.75" customHeight="1">
      <c r="A19" s="125"/>
      <c r="B19" s="122"/>
      <c r="C19" s="122"/>
      <c r="D19" s="5" t="s">
        <v>131</v>
      </c>
      <c r="E19" s="13">
        <v>1533</v>
      </c>
      <c r="F19" s="13">
        <v>1445</v>
      </c>
      <c r="G19" s="13">
        <v>1243</v>
      </c>
      <c r="H19" s="6">
        <f aca="true" t="shared" si="2" ref="H19:H29">+(F19-E19)/E19</f>
        <v>-0.05740378343118069</v>
      </c>
      <c r="I19" s="6">
        <f aca="true" t="shared" si="3" ref="I19:I29">+(G19-F19)/F19</f>
        <v>-0.1397923875432526</v>
      </c>
      <c r="J19" s="6">
        <v>0.596</v>
      </c>
      <c r="K19" s="6">
        <v>0.109</v>
      </c>
      <c r="L19" s="6">
        <v>0.294</v>
      </c>
      <c r="M19" s="26">
        <v>72.4</v>
      </c>
      <c r="N19" s="22">
        <f aca="true" t="shared" si="4" ref="N19:N29">+G19/M19</f>
        <v>17.168508287292816</v>
      </c>
    </row>
    <row r="20" spans="1:14" ht="12.75" customHeight="1">
      <c r="A20" s="125"/>
      <c r="B20" s="122"/>
      <c r="C20" s="122"/>
      <c r="D20" s="5" t="s">
        <v>132</v>
      </c>
      <c r="E20" s="13">
        <v>2330</v>
      </c>
      <c r="F20" s="13">
        <v>2327</v>
      </c>
      <c r="G20" s="13">
        <v>2127</v>
      </c>
      <c r="H20" s="6">
        <f t="shared" si="2"/>
        <v>-0.0012875536480686696</v>
      </c>
      <c r="I20" s="6">
        <f t="shared" si="3"/>
        <v>-0.08594757198109153</v>
      </c>
      <c r="J20" s="6">
        <v>0.743</v>
      </c>
      <c r="K20" s="6">
        <v>0.103</v>
      </c>
      <c r="L20" s="6">
        <v>0.154</v>
      </c>
      <c r="M20" s="26">
        <v>119.5</v>
      </c>
      <c r="N20" s="22">
        <f t="shared" si="4"/>
        <v>17.799163179916317</v>
      </c>
    </row>
    <row r="21" spans="1:14" ht="12.75" customHeight="1">
      <c r="A21" s="125"/>
      <c r="B21" s="122"/>
      <c r="C21" s="122"/>
      <c r="D21" s="3" t="s">
        <v>133</v>
      </c>
      <c r="E21" s="14">
        <v>6357</v>
      </c>
      <c r="F21" s="14">
        <v>5525</v>
      </c>
      <c r="G21" s="14">
        <v>5221</v>
      </c>
      <c r="H21" s="4">
        <f t="shared" si="2"/>
        <v>-0.130879345603272</v>
      </c>
      <c r="I21" s="4">
        <f t="shared" si="3"/>
        <v>-0.05502262443438914</v>
      </c>
      <c r="J21" s="4">
        <v>0.66</v>
      </c>
      <c r="K21" s="4">
        <v>0.11</v>
      </c>
      <c r="L21" s="4">
        <v>0.23</v>
      </c>
      <c r="M21" s="27">
        <v>148.6</v>
      </c>
      <c r="N21" s="23">
        <f t="shared" si="4"/>
        <v>35.13458950201884</v>
      </c>
    </row>
    <row r="22" spans="1:14" ht="12.75" customHeight="1">
      <c r="A22" s="125"/>
      <c r="B22" s="122"/>
      <c r="C22" s="122"/>
      <c r="D22" s="5" t="s">
        <v>134</v>
      </c>
      <c r="E22" s="13">
        <v>5262</v>
      </c>
      <c r="F22" s="13">
        <v>5390</v>
      </c>
      <c r="G22" s="13">
        <v>5051</v>
      </c>
      <c r="H22" s="6">
        <f t="shared" si="2"/>
        <v>0.024325351577347016</v>
      </c>
      <c r="I22" s="6">
        <f t="shared" si="3"/>
        <v>-0.06289424860853432</v>
      </c>
      <c r="J22" s="6">
        <v>0.631</v>
      </c>
      <c r="K22" s="6">
        <v>0.139</v>
      </c>
      <c r="L22" s="6">
        <v>0.23</v>
      </c>
      <c r="M22" s="26">
        <v>244.8</v>
      </c>
      <c r="N22" s="22">
        <f t="shared" si="4"/>
        <v>20.63316993464052</v>
      </c>
    </row>
    <row r="23" spans="1:14" ht="12.75" customHeight="1">
      <c r="A23" s="125"/>
      <c r="B23" s="122"/>
      <c r="C23" s="122"/>
      <c r="D23" s="5" t="s">
        <v>135</v>
      </c>
      <c r="E23" s="13">
        <v>4453</v>
      </c>
      <c r="F23" s="13">
        <v>4082</v>
      </c>
      <c r="G23" s="13">
        <v>3826</v>
      </c>
      <c r="H23" s="6">
        <f t="shared" si="2"/>
        <v>-0.08331461935773636</v>
      </c>
      <c r="I23" s="6">
        <f t="shared" si="3"/>
        <v>-0.06271435570798628</v>
      </c>
      <c r="J23" s="6">
        <v>0.647</v>
      </c>
      <c r="K23" s="6">
        <v>0.112</v>
      </c>
      <c r="L23" s="6">
        <v>0.241</v>
      </c>
      <c r="M23" s="26">
        <v>174.2</v>
      </c>
      <c r="N23" s="22">
        <f t="shared" si="4"/>
        <v>21.96326061997704</v>
      </c>
    </row>
    <row r="24" spans="1:14" ht="12.75" customHeight="1">
      <c r="A24" s="125"/>
      <c r="B24" s="122"/>
      <c r="C24" s="122"/>
      <c r="D24" s="5" t="s">
        <v>283</v>
      </c>
      <c r="E24" s="13">
        <v>3128</v>
      </c>
      <c r="F24" s="13">
        <v>2945</v>
      </c>
      <c r="G24" s="13">
        <v>2623</v>
      </c>
      <c r="H24" s="6">
        <f>+(F24-E24)/E24</f>
        <v>-0.05850383631713555</v>
      </c>
      <c r="I24" s="6">
        <f>+(G24-F24)/F24</f>
        <v>-0.10933786078098472</v>
      </c>
      <c r="J24" s="6">
        <v>0.524</v>
      </c>
      <c r="K24" s="6">
        <v>0.124</v>
      </c>
      <c r="L24" s="6">
        <v>0.352</v>
      </c>
      <c r="M24" s="26">
        <v>99.3</v>
      </c>
      <c r="N24" s="22">
        <f t="shared" si="4"/>
        <v>26.414904330312186</v>
      </c>
    </row>
    <row r="25" spans="1:14" ht="12.75" customHeight="1">
      <c r="A25" s="125"/>
      <c r="B25" s="122"/>
      <c r="C25" s="122"/>
      <c r="D25" s="5" t="s">
        <v>282</v>
      </c>
      <c r="E25" s="13">
        <v>6523</v>
      </c>
      <c r="F25" s="13">
        <v>6080</v>
      </c>
      <c r="G25" s="13">
        <v>6483</v>
      </c>
      <c r="H25" s="6">
        <f>+(F25-E25)/E25</f>
        <v>-0.06791353671623486</v>
      </c>
      <c r="I25" s="6">
        <f>+(G25-F25)/F25</f>
        <v>0.06628289473684211</v>
      </c>
      <c r="J25" s="6">
        <v>0.563</v>
      </c>
      <c r="K25" s="6">
        <v>0.194</v>
      </c>
      <c r="L25" s="6">
        <v>0.242</v>
      </c>
      <c r="M25" s="26">
        <v>241.8</v>
      </c>
      <c r="N25" s="22">
        <f t="shared" si="4"/>
        <v>26.811414392059554</v>
      </c>
    </row>
    <row r="26" spans="1:14" ht="12.75" customHeight="1">
      <c r="A26" s="125"/>
      <c r="B26" s="122"/>
      <c r="C26" s="122"/>
      <c r="D26" s="3" t="s">
        <v>136</v>
      </c>
      <c r="E26" s="14">
        <v>606</v>
      </c>
      <c r="F26" s="14">
        <v>444</v>
      </c>
      <c r="G26" s="14">
        <v>482</v>
      </c>
      <c r="H26" s="4">
        <f t="shared" si="2"/>
        <v>-0.26732673267326734</v>
      </c>
      <c r="I26" s="4">
        <f t="shared" si="3"/>
        <v>0.08558558558558559</v>
      </c>
      <c r="J26" s="4">
        <v>0.709</v>
      </c>
      <c r="K26" s="4">
        <v>0.066</v>
      </c>
      <c r="L26" s="4">
        <v>0.225</v>
      </c>
      <c r="M26" s="27">
        <v>23.9</v>
      </c>
      <c r="N26" s="23">
        <f t="shared" si="4"/>
        <v>20.167364016736403</v>
      </c>
    </row>
    <row r="27" spans="1:14" ht="12.75" customHeight="1">
      <c r="A27" s="125"/>
      <c r="B27" s="122"/>
      <c r="C27" s="122"/>
      <c r="D27" s="5" t="s">
        <v>137</v>
      </c>
      <c r="E27" s="13">
        <v>3056</v>
      </c>
      <c r="F27" s="13">
        <v>2837</v>
      </c>
      <c r="G27" s="13">
        <v>2315</v>
      </c>
      <c r="H27" s="6">
        <f t="shared" si="2"/>
        <v>-0.07166230366492146</v>
      </c>
      <c r="I27" s="6">
        <f t="shared" si="3"/>
        <v>-0.1839971801198449</v>
      </c>
      <c r="J27" s="6">
        <v>0.583</v>
      </c>
      <c r="K27" s="6">
        <v>0.118</v>
      </c>
      <c r="L27" s="6">
        <v>0.299</v>
      </c>
      <c r="M27" s="26">
        <v>173.8</v>
      </c>
      <c r="N27" s="22">
        <f t="shared" si="4"/>
        <v>13.319907940161103</v>
      </c>
    </row>
    <row r="28" spans="1:14" ht="12.75" customHeight="1">
      <c r="A28" s="125"/>
      <c r="B28" s="122"/>
      <c r="C28" s="122"/>
      <c r="D28" s="53" t="s">
        <v>235</v>
      </c>
      <c r="E28" s="54">
        <v>8301</v>
      </c>
      <c r="F28" s="54">
        <v>7343</v>
      </c>
      <c r="G28" s="54">
        <v>7560</v>
      </c>
      <c r="H28" s="6">
        <f t="shared" si="2"/>
        <v>-0.11540778219491628</v>
      </c>
      <c r="I28" s="6">
        <f t="shared" si="3"/>
        <v>0.029551954242135366</v>
      </c>
      <c r="J28" s="55">
        <v>0.748</v>
      </c>
      <c r="K28" s="55">
        <v>0.083</v>
      </c>
      <c r="L28" s="55">
        <v>0.169</v>
      </c>
      <c r="M28" s="57">
        <v>152.2</v>
      </c>
      <c r="N28" s="22">
        <f t="shared" si="4"/>
        <v>49.67148488830487</v>
      </c>
    </row>
    <row r="29" spans="1:14" s="1" customFormat="1" ht="23.25" thickBot="1">
      <c r="A29" s="126"/>
      <c r="B29" s="123"/>
      <c r="C29" s="123"/>
      <c r="D29" s="46" t="s">
        <v>9</v>
      </c>
      <c r="E29" s="47">
        <f>SUM(E19:E28)</f>
        <v>41549</v>
      </c>
      <c r="F29" s="47">
        <f>SUM(F19:F28)</f>
        <v>38418</v>
      </c>
      <c r="G29" s="47">
        <f>SUM(G19:G28)</f>
        <v>36931</v>
      </c>
      <c r="H29" s="48">
        <f t="shared" si="2"/>
        <v>-0.07535680762473225</v>
      </c>
      <c r="I29" s="48">
        <f t="shared" si="3"/>
        <v>-0.03870581498256026</v>
      </c>
      <c r="J29" s="48">
        <v>0.64</v>
      </c>
      <c r="K29" s="48">
        <v>0.116</v>
      </c>
      <c r="L29" s="48">
        <v>0.244</v>
      </c>
      <c r="M29" s="50">
        <f>SUM(M19:M28)</f>
        <v>1450.5</v>
      </c>
      <c r="N29" s="49">
        <f t="shared" si="4"/>
        <v>25.46087556015167</v>
      </c>
    </row>
    <row r="31" ht="11.25">
      <c r="A31" s="34"/>
    </row>
  </sheetData>
  <mergeCells count="16">
    <mergeCell ref="E3:I3"/>
    <mergeCell ref="J3:L3"/>
    <mergeCell ref="M3:M4"/>
    <mergeCell ref="A3:A11"/>
    <mergeCell ref="B3:B11"/>
    <mergeCell ref="C3:C11"/>
    <mergeCell ref="A17:A29"/>
    <mergeCell ref="B17:B29"/>
    <mergeCell ref="C17:C29"/>
    <mergeCell ref="N3:N4"/>
    <mergeCell ref="N17:N18"/>
    <mergeCell ref="D17:D18"/>
    <mergeCell ref="E17:I17"/>
    <mergeCell ref="J17:L17"/>
    <mergeCell ref="M17:M18"/>
    <mergeCell ref="D3:D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rowBreaks count="1" manualBreakCount="1">
    <brk id="1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58">
      <selection activeCell="A71" sqref="A71"/>
    </sheetView>
  </sheetViews>
  <sheetFormatPr defaultColWidth="9.00390625" defaultRowHeight="12.75"/>
  <cols>
    <col min="1" max="1" width="12.00390625" style="2" customWidth="1"/>
    <col min="2" max="2" width="5.00390625" style="2" customWidth="1"/>
    <col min="3" max="3" width="9.125" style="2" customWidth="1"/>
    <col min="4" max="4" width="15.00390625" style="2" customWidth="1"/>
    <col min="5" max="5" width="6.875" style="2" customWidth="1"/>
    <col min="6" max="6" width="7.25390625" style="2" customWidth="1"/>
    <col min="7" max="7" width="7.75390625" style="2" customWidth="1"/>
    <col min="8" max="9" width="9.125" style="2" customWidth="1"/>
    <col min="10" max="12" width="9.125" style="30" customWidth="1"/>
    <col min="13" max="13" width="9.125" style="33" customWidth="1"/>
    <col min="14" max="14" width="12.625" style="32" customWidth="1"/>
    <col min="15" max="16384" width="9.125" style="2" customWidth="1"/>
  </cols>
  <sheetData>
    <row r="1" ht="11.25">
      <c r="A1" s="1" t="s">
        <v>138</v>
      </c>
    </row>
    <row r="2" ht="12" thickBot="1"/>
    <row r="3" spans="1:14" ht="33.75" customHeight="1">
      <c r="A3" s="124" t="s">
        <v>225</v>
      </c>
      <c r="B3" s="190" t="s">
        <v>7</v>
      </c>
      <c r="C3" s="190" t="s">
        <v>139</v>
      </c>
      <c r="D3" s="190" t="s">
        <v>14</v>
      </c>
      <c r="E3" s="193" t="s">
        <v>0</v>
      </c>
      <c r="F3" s="193"/>
      <c r="G3" s="193"/>
      <c r="H3" s="193"/>
      <c r="I3" s="193"/>
      <c r="J3" s="197" t="s">
        <v>10</v>
      </c>
      <c r="K3" s="197"/>
      <c r="L3" s="197"/>
      <c r="M3" s="198" t="s">
        <v>11</v>
      </c>
      <c r="N3" s="214" t="s">
        <v>220</v>
      </c>
    </row>
    <row r="4" spans="1:14" ht="33.75">
      <c r="A4" s="200"/>
      <c r="B4" s="195"/>
      <c r="C4" s="195"/>
      <c r="D4" s="127"/>
      <c r="E4" s="7">
        <v>1971</v>
      </c>
      <c r="F4" s="7">
        <v>1981</v>
      </c>
      <c r="G4" s="7">
        <v>1991</v>
      </c>
      <c r="H4" s="8" t="s">
        <v>1</v>
      </c>
      <c r="I4" s="8" t="s">
        <v>2</v>
      </c>
      <c r="J4" s="31" t="s">
        <v>3</v>
      </c>
      <c r="K4" s="31" t="s">
        <v>4</v>
      </c>
      <c r="L4" s="31" t="s">
        <v>5</v>
      </c>
      <c r="M4" s="199"/>
      <c r="N4" s="215"/>
    </row>
    <row r="5" spans="1:14" ht="11.25">
      <c r="A5" s="200"/>
      <c r="B5" s="195"/>
      <c r="C5" s="195"/>
      <c r="D5" s="5" t="s">
        <v>140</v>
      </c>
      <c r="E5" s="13">
        <v>1932</v>
      </c>
      <c r="F5" s="13">
        <v>2047</v>
      </c>
      <c r="G5" s="13">
        <v>2036</v>
      </c>
      <c r="H5" s="6">
        <f>+(F5-E5)/E5</f>
        <v>0.05952380952380952</v>
      </c>
      <c r="I5" s="6">
        <f>+(G5-F5)/F5</f>
        <v>-0.00537371763556424</v>
      </c>
      <c r="J5" s="6">
        <v>0.529</v>
      </c>
      <c r="K5" s="6">
        <v>0.14</v>
      </c>
      <c r="L5" s="6">
        <v>0.331</v>
      </c>
      <c r="M5" s="26">
        <v>88.6</v>
      </c>
      <c r="N5" s="22">
        <f>+G5/M5</f>
        <v>22.979683972911964</v>
      </c>
    </row>
    <row r="6" spans="1:14" ht="11.25">
      <c r="A6" s="200"/>
      <c r="B6" s="195"/>
      <c r="C6" s="195"/>
      <c r="D6" s="5" t="s">
        <v>142</v>
      </c>
      <c r="E6" s="13">
        <v>5715</v>
      </c>
      <c r="F6" s="13">
        <v>6641</v>
      </c>
      <c r="G6" s="13">
        <v>6534</v>
      </c>
      <c r="H6" s="6">
        <f aca="true" t="shared" si="0" ref="H6:I8">+(F6-E6)/E6</f>
        <v>0.1620297462817148</v>
      </c>
      <c r="I6" s="6">
        <f t="shared" si="0"/>
        <v>-0.01611203132058425</v>
      </c>
      <c r="J6" s="6">
        <v>0.469</v>
      </c>
      <c r="K6" s="6">
        <v>0.143</v>
      </c>
      <c r="L6" s="6">
        <v>0.389</v>
      </c>
      <c r="M6" s="26">
        <v>418.7</v>
      </c>
      <c r="N6" s="22">
        <f>+G6/M6</f>
        <v>15.60544542631956</v>
      </c>
    </row>
    <row r="7" spans="1:14" ht="11.25">
      <c r="A7" s="200"/>
      <c r="B7" s="195"/>
      <c r="C7" s="195"/>
      <c r="D7" s="5" t="s">
        <v>141</v>
      </c>
      <c r="E7" s="13">
        <v>632</v>
      </c>
      <c r="F7" s="13">
        <v>594</v>
      </c>
      <c r="G7" s="13">
        <v>668</v>
      </c>
      <c r="H7" s="6">
        <f t="shared" si="0"/>
        <v>-0.060126582278481014</v>
      </c>
      <c r="I7" s="6">
        <f t="shared" si="0"/>
        <v>0.12457912457912458</v>
      </c>
      <c r="J7" s="6">
        <v>0.349</v>
      </c>
      <c r="K7" s="6">
        <v>0.239</v>
      </c>
      <c r="L7" s="6">
        <v>0.413</v>
      </c>
      <c r="M7" s="26">
        <v>85.2</v>
      </c>
      <c r="N7" s="22">
        <f>+G7/M7</f>
        <v>7.84037558685446</v>
      </c>
    </row>
    <row r="8" spans="1:14" s="1" customFormat="1" ht="23.25" thickBot="1">
      <c r="A8" s="201"/>
      <c r="B8" s="196"/>
      <c r="C8" s="196"/>
      <c r="D8" s="46" t="s">
        <v>9</v>
      </c>
      <c r="E8" s="47">
        <f>SUM(E5:E7)</f>
        <v>8279</v>
      </c>
      <c r="F8" s="47">
        <f>SUM(F5:F7)</f>
        <v>9282</v>
      </c>
      <c r="G8" s="47">
        <f>SUM(G5:G7)</f>
        <v>9238</v>
      </c>
      <c r="H8" s="48">
        <f t="shared" si="0"/>
        <v>0.12114989733059549</v>
      </c>
      <c r="I8" s="48">
        <f t="shared" si="0"/>
        <v>-0.004740357681534152</v>
      </c>
      <c r="J8" s="48">
        <v>0.473</v>
      </c>
      <c r="K8" s="48">
        <v>0.149</v>
      </c>
      <c r="L8" s="48">
        <v>0.378</v>
      </c>
      <c r="M8" s="50">
        <f>SUM(M5:M7)</f>
        <v>592.5</v>
      </c>
      <c r="N8" s="49">
        <f>+G8/M8</f>
        <v>15.5915611814346</v>
      </c>
    </row>
    <row r="10" ht="11.25">
      <c r="A10" s="34"/>
    </row>
    <row r="12" ht="11.25">
      <c r="A12" s="1" t="s">
        <v>138</v>
      </c>
    </row>
    <row r="13" ht="12" thickBot="1"/>
    <row r="14" spans="1:14" ht="33.75" customHeight="1">
      <c r="A14" s="124" t="s">
        <v>225</v>
      </c>
      <c r="B14" s="190" t="s">
        <v>22</v>
      </c>
      <c r="C14" s="190" t="s">
        <v>143</v>
      </c>
      <c r="D14" s="190" t="s">
        <v>14</v>
      </c>
      <c r="E14" s="193" t="s">
        <v>0</v>
      </c>
      <c r="F14" s="193"/>
      <c r="G14" s="193"/>
      <c r="H14" s="193"/>
      <c r="I14" s="193"/>
      <c r="J14" s="197" t="s">
        <v>10</v>
      </c>
      <c r="K14" s="197"/>
      <c r="L14" s="197"/>
      <c r="M14" s="198" t="s">
        <v>11</v>
      </c>
      <c r="N14" s="214" t="s">
        <v>220</v>
      </c>
    </row>
    <row r="15" spans="1:14" ht="33.75">
      <c r="A15" s="200"/>
      <c r="B15" s="195"/>
      <c r="C15" s="195"/>
      <c r="D15" s="127"/>
      <c r="E15" s="7">
        <v>1971</v>
      </c>
      <c r="F15" s="7">
        <v>1981</v>
      </c>
      <c r="G15" s="7">
        <v>1991</v>
      </c>
      <c r="H15" s="8" t="s">
        <v>1</v>
      </c>
      <c r="I15" s="8" t="s">
        <v>2</v>
      </c>
      <c r="J15" s="31" t="s">
        <v>3</v>
      </c>
      <c r="K15" s="31" t="s">
        <v>4</v>
      </c>
      <c r="L15" s="31" t="s">
        <v>5</v>
      </c>
      <c r="M15" s="199"/>
      <c r="N15" s="215"/>
    </row>
    <row r="16" spans="1:14" ht="11.25">
      <c r="A16" s="200"/>
      <c r="B16" s="195"/>
      <c r="C16" s="195"/>
      <c r="D16" s="5" t="s">
        <v>144</v>
      </c>
      <c r="E16" s="13">
        <v>5859</v>
      </c>
      <c r="F16" s="13">
        <v>5714</v>
      </c>
      <c r="G16" s="13">
        <v>6254</v>
      </c>
      <c r="H16" s="6">
        <f>+(F16-E16)/E16</f>
        <v>-0.02474825055470217</v>
      </c>
      <c r="I16" s="6">
        <f>+(G16-F16)/F16</f>
        <v>0.09450472523626181</v>
      </c>
      <c r="J16" s="6">
        <v>0.45</v>
      </c>
      <c r="K16" s="6">
        <v>0.137</v>
      </c>
      <c r="L16" s="6">
        <v>0.413</v>
      </c>
      <c r="M16" s="26">
        <v>310.2</v>
      </c>
      <c r="N16" s="22">
        <f>+G16/M16</f>
        <v>20.161186331399097</v>
      </c>
    </row>
    <row r="17" spans="1:14" ht="11.25">
      <c r="A17" s="200"/>
      <c r="B17" s="195"/>
      <c r="C17" s="195"/>
      <c r="D17" s="5" t="s">
        <v>145</v>
      </c>
      <c r="E17" s="13">
        <v>3437</v>
      </c>
      <c r="F17" s="13">
        <v>3221</v>
      </c>
      <c r="G17" s="13">
        <v>3028</v>
      </c>
      <c r="H17" s="6">
        <f aca="true" t="shared" si="1" ref="H17:I19">+(F17-E17)/E17</f>
        <v>-0.06284550480069828</v>
      </c>
      <c r="I17" s="6">
        <f t="shared" si="1"/>
        <v>-0.05991927972679292</v>
      </c>
      <c r="J17" s="6">
        <v>0.724</v>
      </c>
      <c r="K17" s="6">
        <v>0.059</v>
      </c>
      <c r="L17" s="6">
        <v>0.217</v>
      </c>
      <c r="M17" s="26">
        <v>205.1</v>
      </c>
      <c r="N17" s="22">
        <f>+G17/M17</f>
        <v>14.763529985372989</v>
      </c>
    </row>
    <row r="18" spans="1:14" ht="11.25">
      <c r="A18" s="200"/>
      <c r="B18" s="195"/>
      <c r="C18" s="195"/>
      <c r="D18" s="5" t="s">
        <v>146</v>
      </c>
      <c r="E18" s="13">
        <v>2981</v>
      </c>
      <c r="F18" s="13">
        <v>2403</v>
      </c>
      <c r="G18" s="13">
        <v>2197</v>
      </c>
      <c r="H18" s="6">
        <f t="shared" si="1"/>
        <v>-0.19389466621938947</v>
      </c>
      <c r="I18" s="6">
        <f t="shared" si="1"/>
        <v>-0.08572617561381607</v>
      </c>
      <c r="J18" s="6">
        <v>0.644</v>
      </c>
      <c r="K18" s="6">
        <v>0.083</v>
      </c>
      <c r="L18" s="6">
        <v>0.273</v>
      </c>
      <c r="M18" s="26">
        <v>226.2</v>
      </c>
      <c r="N18" s="22">
        <f>+G18/M18</f>
        <v>9.71264367816092</v>
      </c>
    </row>
    <row r="19" spans="1:14" s="1" customFormat="1" ht="23.25" thickBot="1">
      <c r="A19" s="201"/>
      <c r="B19" s="196"/>
      <c r="C19" s="196"/>
      <c r="D19" s="46" t="s">
        <v>9</v>
      </c>
      <c r="E19" s="47">
        <f>SUM(E16:E18)</f>
        <v>12277</v>
      </c>
      <c r="F19" s="47">
        <f>SUM(F16:F18)</f>
        <v>11338</v>
      </c>
      <c r="G19" s="47">
        <f>SUM(G16:G18)</f>
        <v>11479</v>
      </c>
      <c r="H19" s="48">
        <f t="shared" si="1"/>
        <v>-0.07648448317992995</v>
      </c>
      <c r="I19" s="48">
        <f t="shared" si="1"/>
        <v>0.012436055741753396</v>
      </c>
      <c r="J19" s="48">
        <v>0.506</v>
      </c>
      <c r="K19" s="48">
        <v>0.12</v>
      </c>
      <c r="L19" s="48">
        <v>0.373</v>
      </c>
      <c r="M19" s="50">
        <f>SUM(M16:M18)</f>
        <v>741.5</v>
      </c>
      <c r="N19" s="49">
        <f>+G19/M19</f>
        <v>15.480782198246796</v>
      </c>
    </row>
    <row r="21" spans="10:14" s="34" customFormat="1" ht="11.25">
      <c r="J21" s="42"/>
      <c r="K21" s="42"/>
      <c r="L21" s="42"/>
      <c r="M21" s="44"/>
      <c r="N21" s="43"/>
    </row>
    <row r="22" spans="10:14" s="34" customFormat="1" ht="11.25">
      <c r="J22" s="42"/>
      <c r="K22" s="42"/>
      <c r="L22" s="42"/>
      <c r="M22" s="44"/>
      <c r="N22" s="43"/>
    </row>
    <row r="24" ht="11.25">
      <c r="A24" s="1" t="s">
        <v>138</v>
      </c>
    </row>
    <row r="25" ht="12" thickBot="1"/>
    <row r="26" spans="1:14" ht="33.75" customHeight="1">
      <c r="A26" s="124" t="s">
        <v>225</v>
      </c>
      <c r="B26" s="190" t="s">
        <v>21</v>
      </c>
      <c r="C26" s="190" t="s">
        <v>147</v>
      </c>
      <c r="D26" s="190" t="s">
        <v>14</v>
      </c>
      <c r="E26" s="193" t="s">
        <v>0</v>
      </c>
      <c r="F26" s="193"/>
      <c r="G26" s="193"/>
      <c r="H26" s="193"/>
      <c r="I26" s="193"/>
      <c r="J26" s="197" t="s">
        <v>10</v>
      </c>
      <c r="K26" s="197"/>
      <c r="L26" s="197"/>
      <c r="M26" s="198" t="s">
        <v>11</v>
      </c>
      <c r="N26" s="214" t="s">
        <v>220</v>
      </c>
    </row>
    <row r="27" spans="1:14" ht="33.75">
      <c r="A27" s="125"/>
      <c r="B27" s="122"/>
      <c r="C27" s="122"/>
      <c r="D27" s="127"/>
      <c r="E27" s="7">
        <v>1971</v>
      </c>
      <c r="F27" s="7">
        <v>1981</v>
      </c>
      <c r="G27" s="7">
        <v>1991</v>
      </c>
      <c r="H27" s="8" t="s">
        <v>1</v>
      </c>
      <c r="I27" s="8" t="s">
        <v>2</v>
      </c>
      <c r="J27" s="31" t="s">
        <v>3</v>
      </c>
      <c r="K27" s="31" t="s">
        <v>4</v>
      </c>
      <c r="L27" s="31" t="s">
        <v>5</v>
      </c>
      <c r="M27" s="199"/>
      <c r="N27" s="215"/>
    </row>
    <row r="28" spans="1:14" ht="12.75" customHeight="1">
      <c r="A28" s="125"/>
      <c r="B28" s="122"/>
      <c r="C28" s="122"/>
      <c r="D28" s="5" t="s">
        <v>148</v>
      </c>
      <c r="E28" s="13">
        <v>3569</v>
      </c>
      <c r="F28" s="13">
        <v>3023</v>
      </c>
      <c r="G28" s="13">
        <v>2761</v>
      </c>
      <c r="H28" s="6">
        <f>+(F28-E28)/E28</f>
        <v>-0.15298402913981507</v>
      </c>
      <c r="I28" s="6">
        <f>+(G28-F28)/F28</f>
        <v>-0.08666887198147535</v>
      </c>
      <c r="J28" s="6">
        <v>0.403</v>
      </c>
      <c r="K28" s="6">
        <v>0.155</v>
      </c>
      <c r="L28" s="6">
        <v>0.442</v>
      </c>
      <c r="M28" s="26">
        <v>150.6</v>
      </c>
      <c r="N28" s="22">
        <f aca="true" t="shared" si="2" ref="N28:N33">+G28/M28</f>
        <v>18.333333333333336</v>
      </c>
    </row>
    <row r="29" spans="1:14" ht="12.75" customHeight="1">
      <c r="A29" s="125"/>
      <c r="B29" s="122"/>
      <c r="C29" s="122"/>
      <c r="D29" s="5" t="s">
        <v>149</v>
      </c>
      <c r="E29" s="13">
        <v>3547</v>
      </c>
      <c r="F29" s="13">
        <v>2471</v>
      </c>
      <c r="G29" s="13">
        <v>2287</v>
      </c>
      <c r="H29" s="6">
        <f aca="true" t="shared" si="3" ref="H29:I33">+(F29-E29)/E29</f>
        <v>-0.3033549478432478</v>
      </c>
      <c r="I29" s="6">
        <f t="shared" si="3"/>
        <v>-0.0744637798462161</v>
      </c>
      <c r="J29" s="6">
        <v>0.653</v>
      </c>
      <c r="K29" s="6">
        <v>0.137</v>
      </c>
      <c r="L29" s="6">
        <v>0.21</v>
      </c>
      <c r="M29" s="26">
        <v>137.5</v>
      </c>
      <c r="N29" s="22">
        <f t="shared" si="2"/>
        <v>16.632727272727273</v>
      </c>
    </row>
    <row r="30" spans="1:14" ht="12.75" customHeight="1">
      <c r="A30" s="125"/>
      <c r="B30" s="122"/>
      <c r="C30" s="122"/>
      <c r="D30" s="3" t="s">
        <v>150</v>
      </c>
      <c r="E30" s="14">
        <v>7637</v>
      </c>
      <c r="F30" s="14">
        <v>6538</v>
      </c>
      <c r="G30" s="14">
        <v>5637</v>
      </c>
      <c r="H30" s="4">
        <f t="shared" si="3"/>
        <v>-0.14390467461044912</v>
      </c>
      <c r="I30" s="4">
        <f t="shared" si="3"/>
        <v>-0.13780972774548791</v>
      </c>
      <c r="J30" s="4">
        <v>0.418</v>
      </c>
      <c r="K30" s="4">
        <v>0.229</v>
      </c>
      <c r="L30" s="4">
        <v>0.353</v>
      </c>
      <c r="M30" s="27">
        <v>192.6</v>
      </c>
      <c r="N30" s="23">
        <f t="shared" si="2"/>
        <v>29.26791277258567</v>
      </c>
    </row>
    <row r="31" spans="1:14" ht="12.75" customHeight="1">
      <c r="A31" s="125"/>
      <c r="B31" s="122"/>
      <c r="C31" s="122"/>
      <c r="D31" s="3" t="s">
        <v>151</v>
      </c>
      <c r="E31" s="14">
        <v>3471</v>
      </c>
      <c r="F31" s="14">
        <v>2660</v>
      </c>
      <c r="G31" s="14">
        <v>2810</v>
      </c>
      <c r="H31" s="4">
        <f>+(F31-E31)/E31</f>
        <v>-0.23365024488619995</v>
      </c>
      <c r="I31" s="4">
        <f>+(G31-F31)/F31</f>
        <v>0.05639097744360902</v>
      </c>
      <c r="J31" s="4">
        <v>0.377</v>
      </c>
      <c r="K31" s="4">
        <v>0.212</v>
      </c>
      <c r="L31" s="4">
        <v>0.41</v>
      </c>
      <c r="M31" s="27">
        <v>138.7</v>
      </c>
      <c r="N31" s="23">
        <f>+G31/M31</f>
        <v>20.259552992069217</v>
      </c>
    </row>
    <row r="32" spans="1:14" ht="12.75" customHeight="1">
      <c r="A32" s="125"/>
      <c r="B32" s="122"/>
      <c r="C32" s="122"/>
      <c r="D32" s="3" t="s">
        <v>152</v>
      </c>
      <c r="E32" s="14">
        <v>2104</v>
      </c>
      <c r="F32" s="14">
        <v>1578</v>
      </c>
      <c r="G32" s="14">
        <v>1302</v>
      </c>
      <c r="H32" s="4">
        <f>+(F32-E32)/E32</f>
        <v>-0.25</v>
      </c>
      <c r="I32" s="4">
        <f>+(G32-F32)/F32</f>
        <v>-0.17490494296577946</v>
      </c>
      <c r="J32" s="4">
        <v>0.393</v>
      </c>
      <c r="K32" s="4">
        <v>0.245</v>
      </c>
      <c r="L32" s="4">
        <v>0.362</v>
      </c>
      <c r="M32" s="27">
        <v>79.5</v>
      </c>
      <c r="N32" s="23">
        <f>+G32/M32</f>
        <v>16.37735849056604</v>
      </c>
    </row>
    <row r="33" spans="1:14" s="1" customFormat="1" ht="23.25" thickBot="1">
      <c r="A33" s="126"/>
      <c r="B33" s="123"/>
      <c r="C33" s="123"/>
      <c r="D33" s="46" t="s">
        <v>9</v>
      </c>
      <c r="E33" s="47">
        <f>SUM(E28:E32)</f>
        <v>20328</v>
      </c>
      <c r="F33" s="47">
        <f>SUM(F28:F32)</f>
        <v>16270</v>
      </c>
      <c r="G33" s="47">
        <f>SUM(G28:G32)</f>
        <v>14797</v>
      </c>
      <c r="H33" s="48">
        <f t="shared" si="3"/>
        <v>-0.19962613144431327</v>
      </c>
      <c r="I33" s="48">
        <f t="shared" si="3"/>
        <v>-0.09053472649047327</v>
      </c>
      <c r="J33" s="48">
        <v>0.449</v>
      </c>
      <c r="K33" s="48">
        <v>0.196</v>
      </c>
      <c r="L33" s="48">
        <v>0.355</v>
      </c>
      <c r="M33" s="50">
        <f>SUM(M28:M32)</f>
        <v>698.9000000000001</v>
      </c>
      <c r="N33" s="49">
        <f t="shared" si="2"/>
        <v>21.171841465159535</v>
      </c>
    </row>
    <row r="34" spans="1:9" ht="21.75" customHeight="1">
      <c r="A34" s="149"/>
      <c r="B34" s="149"/>
      <c r="C34" s="149"/>
      <c r="D34" s="149"/>
      <c r="E34" s="149"/>
      <c r="F34" s="149"/>
      <c r="G34" s="149"/>
      <c r="H34" s="149"/>
      <c r="I34" s="149"/>
    </row>
    <row r="37" ht="11.25">
      <c r="A37" s="1" t="s">
        <v>138</v>
      </c>
    </row>
    <row r="38" ht="12" thickBot="1"/>
    <row r="39" spans="1:14" ht="33.75" customHeight="1">
      <c r="A39" s="124" t="s">
        <v>224</v>
      </c>
      <c r="B39" s="190" t="s">
        <v>111</v>
      </c>
      <c r="C39" s="190" t="s">
        <v>153</v>
      </c>
      <c r="D39" s="190" t="s">
        <v>14</v>
      </c>
      <c r="E39" s="193" t="s">
        <v>0</v>
      </c>
      <c r="F39" s="193"/>
      <c r="G39" s="193"/>
      <c r="H39" s="193"/>
      <c r="I39" s="193"/>
      <c r="J39" s="197" t="s">
        <v>10</v>
      </c>
      <c r="K39" s="197"/>
      <c r="L39" s="197"/>
      <c r="M39" s="198" t="s">
        <v>11</v>
      </c>
      <c r="N39" s="214" t="s">
        <v>220</v>
      </c>
    </row>
    <row r="40" spans="1:14" ht="33.75">
      <c r="A40" s="125"/>
      <c r="B40" s="122"/>
      <c r="C40" s="122"/>
      <c r="D40" s="127"/>
      <c r="E40" s="7">
        <v>1971</v>
      </c>
      <c r="F40" s="7">
        <v>1981</v>
      </c>
      <c r="G40" s="7">
        <v>1991</v>
      </c>
      <c r="H40" s="8" t="s">
        <v>1</v>
      </c>
      <c r="I40" s="8" t="s">
        <v>2</v>
      </c>
      <c r="J40" s="31" t="s">
        <v>3</v>
      </c>
      <c r="K40" s="31" t="s">
        <v>4</v>
      </c>
      <c r="L40" s="31" t="s">
        <v>5</v>
      </c>
      <c r="M40" s="199"/>
      <c r="N40" s="215"/>
    </row>
    <row r="41" spans="1:14" ht="12.75" customHeight="1">
      <c r="A41" s="125"/>
      <c r="B41" s="122"/>
      <c r="C41" s="122"/>
      <c r="D41" s="5" t="s">
        <v>154</v>
      </c>
      <c r="E41" s="13">
        <v>4766</v>
      </c>
      <c r="F41" s="13">
        <v>4509</v>
      </c>
      <c r="G41" s="13">
        <v>3863</v>
      </c>
      <c r="H41" s="6">
        <f>+(F41-E41)/E41</f>
        <v>-0.053923625681913556</v>
      </c>
      <c r="I41" s="6">
        <f>+(G41-F41)/F41</f>
        <v>-0.14326901752051452</v>
      </c>
      <c r="J41" s="6">
        <v>0.679</v>
      </c>
      <c r="K41" s="6">
        <v>0.092</v>
      </c>
      <c r="L41" s="6">
        <v>0.229</v>
      </c>
      <c r="M41" s="26">
        <v>153.8</v>
      </c>
      <c r="N41" s="22">
        <f aca="true" t="shared" si="4" ref="N41:N47">+G41/M41</f>
        <v>25.11703511053316</v>
      </c>
    </row>
    <row r="42" spans="1:14" ht="12.75" customHeight="1">
      <c r="A42" s="125"/>
      <c r="B42" s="122"/>
      <c r="C42" s="122"/>
      <c r="D42" s="5" t="s">
        <v>155</v>
      </c>
      <c r="E42" s="13">
        <v>4759</v>
      </c>
      <c r="F42" s="13">
        <v>4505</v>
      </c>
      <c r="G42" s="13">
        <v>4582</v>
      </c>
      <c r="H42" s="6">
        <f aca="true" t="shared" si="5" ref="H42:I47">+(F42-E42)/E42</f>
        <v>-0.05337255725992856</v>
      </c>
      <c r="I42" s="6">
        <f t="shared" si="5"/>
        <v>0.01709211986681465</v>
      </c>
      <c r="J42" s="6">
        <v>0.505</v>
      </c>
      <c r="K42" s="6">
        <v>0.138</v>
      </c>
      <c r="L42" s="6">
        <v>0.357</v>
      </c>
      <c r="M42" s="26">
        <v>131.9</v>
      </c>
      <c r="N42" s="22">
        <f t="shared" si="4"/>
        <v>34.73843821076573</v>
      </c>
    </row>
    <row r="43" spans="1:14" ht="12.75" customHeight="1">
      <c r="A43" s="125"/>
      <c r="B43" s="122"/>
      <c r="C43" s="122"/>
      <c r="D43" s="5" t="s">
        <v>175</v>
      </c>
      <c r="E43" s="13">
        <v>1976</v>
      </c>
      <c r="F43" s="13">
        <v>1787</v>
      </c>
      <c r="G43" s="13">
        <v>1537</v>
      </c>
      <c r="H43" s="6">
        <f t="shared" si="5"/>
        <v>-0.09564777327935223</v>
      </c>
      <c r="I43" s="6">
        <f t="shared" si="5"/>
        <v>-0.13989927252378287</v>
      </c>
      <c r="J43" s="6">
        <v>0.7</v>
      </c>
      <c r="K43" s="6">
        <v>0.06</v>
      </c>
      <c r="L43" s="6">
        <v>0.24</v>
      </c>
      <c r="M43" s="26">
        <v>94.5</v>
      </c>
      <c r="N43" s="22">
        <f t="shared" si="4"/>
        <v>16.264550264550266</v>
      </c>
    </row>
    <row r="44" spans="1:14" ht="12.75" customHeight="1">
      <c r="A44" s="125"/>
      <c r="B44" s="122"/>
      <c r="C44" s="122"/>
      <c r="D44" s="5" t="s">
        <v>156</v>
      </c>
      <c r="E44" s="13">
        <v>5626</v>
      </c>
      <c r="F44" s="13">
        <v>5237</v>
      </c>
      <c r="G44" s="13">
        <v>4849</v>
      </c>
      <c r="H44" s="6">
        <f t="shared" si="5"/>
        <v>-0.06914326341983647</v>
      </c>
      <c r="I44" s="6">
        <f t="shared" si="5"/>
        <v>-0.07408821844567501</v>
      </c>
      <c r="J44" s="6">
        <v>0.66</v>
      </c>
      <c r="K44" s="6">
        <v>0.08</v>
      </c>
      <c r="L44" s="6">
        <v>0.26</v>
      </c>
      <c r="M44" s="26">
        <v>183.7</v>
      </c>
      <c r="N44" s="22">
        <f t="shared" si="4"/>
        <v>26.39629831246598</v>
      </c>
    </row>
    <row r="45" spans="1:14" ht="12.75" customHeight="1">
      <c r="A45" s="125"/>
      <c r="B45" s="122"/>
      <c r="C45" s="122"/>
      <c r="D45" s="53" t="s">
        <v>236</v>
      </c>
      <c r="E45" s="54">
        <v>2657</v>
      </c>
      <c r="F45" s="54">
        <v>2330</v>
      </c>
      <c r="G45" s="54">
        <v>2908</v>
      </c>
      <c r="H45" s="6">
        <f>+(F45-E45)/E45</f>
        <v>-0.12307113285660519</v>
      </c>
      <c r="I45" s="6">
        <f>+(G45-F45)/F45</f>
        <v>0.248068669527897</v>
      </c>
      <c r="J45" s="55">
        <v>0.626</v>
      </c>
      <c r="K45" s="55">
        <v>0.146</v>
      </c>
      <c r="L45" s="55">
        <v>0.228</v>
      </c>
      <c r="M45" s="57">
        <v>179.9</v>
      </c>
      <c r="N45" s="22">
        <f t="shared" si="4"/>
        <v>16.164535853251806</v>
      </c>
    </row>
    <row r="46" spans="1:14" ht="12.75" customHeight="1">
      <c r="A46" s="125"/>
      <c r="B46" s="122"/>
      <c r="C46" s="122"/>
      <c r="D46" s="53" t="s">
        <v>237</v>
      </c>
      <c r="E46" s="54">
        <v>4478</v>
      </c>
      <c r="F46" s="54">
        <v>4548</v>
      </c>
      <c r="G46" s="54">
        <v>5908</v>
      </c>
      <c r="H46" s="6">
        <f>+(F46-E46)/E46</f>
        <v>0.01563197856185797</v>
      </c>
      <c r="I46" s="6">
        <f>+(G46-F46)/F46</f>
        <v>0.2990325417766051</v>
      </c>
      <c r="J46" s="55">
        <v>0.453</v>
      </c>
      <c r="K46" s="55">
        <v>0.145</v>
      </c>
      <c r="L46" s="55">
        <v>0.402</v>
      </c>
      <c r="M46" s="57">
        <v>223</v>
      </c>
      <c r="N46" s="22">
        <f t="shared" si="4"/>
        <v>26.493273542600896</v>
      </c>
    </row>
    <row r="47" spans="1:14" s="1" customFormat="1" ht="23.25" thickBot="1">
      <c r="A47" s="126"/>
      <c r="B47" s="123"/>
      <c r="C47" s="123"/>
      <c r="D47" s="46" t="s">
        <v>9</v>
      </c>
      <c r="E47" s="47">
        <f>SUM(E41:E46)</f>
        <v>24262</v>
      </c>
      <c r="F47" s="47">
        <f>SUM(F41:F46)</f>
        <v>22916</v>
      </c>
      <c r="G47" s="47">
        <f>SUM(G41:G46)</f>
        <v>23647</v>
      </c>
      <c r="H47" s="20">
        <f t="shared" si="5"/>
        <v>-0.055477701755832165</v>
      </c>
      <c r="I47" s="20">
        <f t="shared" si="5"/>
        <v>0.031899109792284865</v>
      </c>
      <c r="J47" s="48">
        <v>0.583</v>
      </c>
      <c r="K47" s="48">
        <v>0.116</v>
      </c>
      <c r="L47" s="48">
        <v>0.309</v>
      </c>
      <c r="M47" s="50">
        <f>SUM(M41:M46)</f>
        <v>966.8000000000001</v>
      </c>
      <c r="N47" s="49">
        <f t="shared" si="4"/>
        <v>24.45904013239553</v>
      </c>
    </row>
    <row r="49" ht="11.25">
      <c r="A49" s="34"/>
    </row>
  </sheetData>
  <mergeCells count="33">
    <mergeCell ref="A3:A8"/>
    <mergeCell ref="B3:B8"/>
    <mergeCell ref="C3:C8"/>
    <mergeCell ref="A14:A19"/>
    <mergeCell ref="B14:B19"/>
    <mergeCell ref="C14:C19"/>
    <mergeCell ref="A39:A47"/>
    <mergeCell ref="B39:B47"/>
    <mergeCell ref="C39:C47"/>
    <mergeCell ref="A34:I34"/>
    <mergeCell ref="N39:N40"/>
    <mergeCell ref="D26:D27"/>
    <mergeCell ref="E26:I26"/>
    <mergeCell ref="J26:L26"/>
    <mergeCell ref="M26:M27"/>
    <mergeCell ref="D39:D40"/>
    <mergeCell ref="E39:I39"/>
    <mergeCell ref="J39:L39"/>
    <mergeCell ref="M39:M40"/>
    <mergeCell ref="E3:I3"/>
    <mergeCell ref="J3:L3"/>
    <mergeCell ref="M3:M4"/>
    <mergeCell ref="N26:N27"/>
    <mergeCell ref="A26:A33"/>
    <mergeCell ref="B26:B33"/>
    <mergeCell ref="C26:C33"/>
    <mergeCell ref="N3:N4"/>
    <mergeCell ref="D14:D15"/>
    <mergeCell ref="E14:I14"/>
    <mergeCell ref="J14:L14"/>
    <mergeCell ref="M14:M15"/>
    <mergeCell ref="N14:N15"/>
    <mergeCell ref="D3:D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rowBreaks count="3" manualBreakCount="3">
    <brk id="10" max="255" man="1"/>
    <brk id="22" max="255" man="1"/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ΧΦΓΗ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ΒΙΚΥ ΧΩΡΑΦΑ</dc:creator>
  <cp:keywords/>
  <dc:description/>
  <cp:lastModifiedBy>Nikos Limperakis</cp:lastModifiedBy>
  <cp:lastPrinted>2002-10-08T13:28:30Z</cp:lastPrinted>
  <dcterms:created xsi:type="dcterms:W3CDTF">2001-04-09T14:35:30Z</dcterms:created>
  <dcterms:modified xsi:type="dcterms:W3CDTF">2004-08-24T14:34:19Z</dcterms:modified>
  <cp:category/>
  <cp:version/>
  <cp:contentType/>
  <cp:contentStatus/>
</cp:coreProperties>
</file>